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6" windowHeight="11700" tabRatio="725" activeTab="0"/>
  </bookViews>
  <sheets>
    <sheet name="Prubezne 23 v poradi (2)" sheetId="1" r:id="rId1"/>
    <sheet name="Startovka 23" sheetId="2" r:id="rId2"/>
    <sheet name="Startovka 23 pro tisk" sheetId="3" r:id="rId3"/>
    <sheet name="Čistá tabulka 2023" sheetId="4" r:id="rId4"/>
    <sheet name="Prubezne 23 v poradi" sheetId="5" r:id="rId5"/>
    <sheet name="Vysledna 2023" sheetId="6" r:id="rId6"/>
  </sheets>
  <definedNames>
    <definedName name="_xlnm.Print_Area" localSheetId="0">'Prubezne 23 v poradi (2)'!$A$1:$P$30</definedName>
  </definedNames>
  <calcPr fullCalcOnLoad="1"/>
</workbook>
</file>

<file path=xl/sharedStrings.xml><?xml version="1.0" encoding="utf-8"?>
<sst xmlns="http://schemas.openxmlformats.org/spreadsheetml/2006/main" count="467" uniqueCount="150">
  <si>
    <t>číslo</t>
  </si>
  <si>
    <t>startu</t>
  </si>
  <si>
    <t>traverz</t>
  </si>
  <si>
    <t>po běhu</t>
  </si>
  <si>
    <t>v cíli</t>
  </si>
  <si>
    <t>lom</t>
  </si>
  <si>
    <t>start.</t>
  </si>
  <si>
    <t>skála</t>
  </si>
  <si>
    <t>výsledný čas</t>
  </si>
  <si>
    <t>hod:min:sec</t>
  </si>
  <si>
    <t>čas po běhu</t>
  </si>
  <si>
    <t>doba čekání (min:sec)</t>
  </si>
  <si>
    <t>Družstvo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</si>
  <si>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</si>
  <si>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</si>
  <si>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</si>
  <si>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</si>
  <si>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</si>
  <si>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</si>
  <si>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</si>
  <si>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</si>
  <si>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</si>
  <si>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</si>
  <si>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</si>
  <si>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</si>
  <si>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</si>
  <si>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Pořadí</t>
  </si>
  <si>
    <t>Soutěžní družstvo</t>
  </si>
  <si>
    <t>Čas</t>
  </si>
  <si>
    <t>Jména soutěžících</t>
  </si>
  <si>
    <t>STARTOVNÍ LISTINA</t>
  </si>
  <si>
    <t>Členové</t>
  </si>
  <si>
    <t>HZS Zlín</t>
  </si>
  <si>
    <t>23.</t>
  </si>
  <si>
    <t>24.</t>
  </si>
  <si>
    <t>25.</t>
  </si>
  <si>
    <t>26.</t>
  </si>
  <si>
    <t>27.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</si>
  <si>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</si>
  <si>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</si>
  <si>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</si>
  <si>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</si>
  <si>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</si>
  <si>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</si>
  <si>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</si>
  <si>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</si>
  <si>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</si>
  <si>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28.</t>
  </si>
  <si>
    <t>29.</t>
  </si>
  <si>
    <t>Start</t>
  </si>
  <si>
    <t>30.</t>
  </si>
  <si>
    <t>Čas po běhu</t>
  </si>
  <si>
    <t>Čas (stopky)</t>
  </si>
  <si>
    <t>Čas hodiny</t>
  </si>
  <si>
    <t>čas kolo</t>
  </si>
  <si>
    <t xml:space="preserve">součet </t>
  </si>
  <si>
    <t>čekačky</t>
  </si>
  <si>
    <t>start</t>
  </si>
  <si>
    <t>HZS</t>
  </si>
  <si>
    <t>HZS MSK 1</t>
  </si>
  <si>
    <t>HZS MSK 2</t>
  </si>
  <si>
    <t>Valašská střela</t>
  </si>
  <si>
    <t>Šipula Petr, Galda Zdenek</t>
  </si>
  <si>
    <t>HZS-Vsetín</t>
  </si>
  <si>
    <t>HZS MSK 4</t>
  </si>
  <si>
    <t>HZS-MSK</t>
  </si>
  <si>
    <t>STG Zlín</t>
  </si>
  <si>
    <t>Beníček Petr, Kočař Daniel</t>
  </si>
  <si>
    <t>Malenovice</t>
  </si>
  <si>
    <t>Beníček Matěj, Atarsia Adam</t>
  </si>
  <si>
    <t>HZS MSK 3</t>
  </si>
  <si>
    <t>Potečané</t>
  </si>
  <si>
    <t>Šarman Petr, Slánský René</t>
  </si>
  <si>
    <t>HZS-PČR</t>
  </si>
  <si>
    <t>Januš Martin, Plášek Ondřej</t>
  </si>
  <si>
    <t>PS Vsetín</t>
  </si>
  <si>
    <t xml:space="preserve">Spojaři </t>
  </si>
  <si>
    <t>Kadlec Milan, Hošek Václav</t>
  </si>
  <si>
    <t>KŘ ZLK</t>
  </si>
  <si>
    <t>Klepyn Stav</t>
  </si>
  <si>
    <t>Jaryn Kopřiva, Jura Sehnalík</t>
  </si>
  <si>
    <t>PS Holešov</t>
  </si>
  <si>
    <t>Tešnar Petr, Tyleček Václav</t>
  </si>
  <si>
    <t>HZS MSK- FM</t>
  </si>
  <si>
    <t>Snášel Marek, Groer Walter</t>
  </si>
  <si>
    <t>HZS MSK</t>
  </si>
  <si>
    <t>Běžec a cyklista</t>
  </si>
  <si>
    <t>Tachezy Adam,  Kavka Lukáš</t>
  </si>
  <si>
    <t>Hejneš Leopold, Krhut Martin</t>
  </si>
  <si>
    <t>Melčák Tomáš, Votýpka Antonín</t>
  </si>
  <si>
    <t>JSDH Kopřivnice</t>
  </si>
  <si>
    <t>Vse-Krom Team</t>
  </si>
  <si>
    <t>HZS - Ostrava</t>
  </si>
  <si>
    <t>Petreček Tomáš, Velička Petr</t>
  </si>
  <si>
    <t>Valachbajk team</t>
  </si>
  <si>
    <t>Minařík Tomáš, Hečko Martin</t>
  </si>
  <si>
    <t>?</t>
  </si>
  <si>
    <t xml:space="preserve">PS Štětí </t>
  </si>
  <si>
    <t>Pavel Kubera, Martin Novák</t>
  </si>
  <si>
    <t>Startovní listina 2023</t>
  </si>
  <si>
    <t>XXVII. Ročník Memoriálu Františka Fraita</t>
  </si>
  <si>
    <t>Výsledková listina 2023</t>
  </si>
  <si>
    <t>Tomáš Minařík, Martin Hečko</t>
  </si>
  <si>
    <t>HS Kroměříž</t>
  </si>
  <si>
    <t>JaPa Team </t>
  </si>
  <si>
    <t>Bartoň Patrik, Kobza Jakub</t>
  </si>
  <si>
    <t>SŽ Přerov-CHS Zlín</t>
  </si>
  <si>
    <t>KlepynStav </t>
  </si>
  <si>
    <t>Jura Sehnalík,  Jaryn Kopřiva</t>
  </si>
  <si>
    <t>HS Holešov</t>
  </si>
  <si>
    <t>Trusovčáci</t>
  </si>
  <si>
    <t>Marek Koutný, Adam Šmída</t>
  </si>
  <si>
    <t>SDH Trusovice</t>
  </si>
  <si>
    <t>Petr Šipula, Radim Šulák</t>
  </si>
  <si>
    <t>HS Val. Meziříčí</t>
  </si>
  <si>
    <t>Ořeši</t>
  </si>
  <si>
    <t>Chmela Luďa, Hrubeš Michal</t>
  </si>
  <si>
    <t>SDH Vel. Ořechov</t>
  </si>
  <si>
    <t>Spojaři</t>
  </si>
  <si>
    <t>CHS Zlín</t>
  </si>
  <si>
    <t>Směna C</t>
  </si>
  <si>
    <t>Polčák Vítězslav, Šmeidler David</t>
  </si>
  <si>
    <t>Rybízci</t>
  </si>
  <si>
    <t>Doležel Patrik, Fojtík Jakub</t>
  </si>
  <si>
    <t>Beníček Petr, Kočar Daniel</t>
  </si>
  <si>
    <t>CHS Zlín+STG Zlín</t>
  </si>
  <si>
    <t>HS Štětí</t>
  </si>
  <si>
    <t>Kubera Pavel, Novák Martin</t>
  </si>
  <si>
    <t>HZS Ústeckého kraje</t>
  </si>
  <si>
    <t>HZS - MSK+ZLK</t>
  </si>
  <si>
    <t>Beníček Matěj, Velička Petr</t>
  </si>
  <si>
    <t>Velkokapacitní Bombarďáci</t>
  </si>
  <si>
    <t>Bartošek Ondřej, Otýpka Luděk</t>
  </si>
  <si>
    <t>HZS ÚO Kroměříž</t>
  </si>
  <si>
    <t>Valmezáci</t>
  </si>
  <si>
    <t>Čunek David, Tvrdoň David</t>
  </si>
  <si>
    <t>HZS Val. Meziříčí</t>
  </si>
  <si>
    <t>HZS - MSK 3</t>
  </si>
  <si>
    <t>Teslík Petr, Petreček Tomáš</t>
  </si>
  <si>
    <t>HZS - MSK</t>
  </si>
  <si>
    <t>HZS - MSK 2</t>
  </si>
  <si>
    <t>Hejneš Leopold, Sejkora David</t>
  </si>
  <si>
    <t>HZS - MSK 1</t>
  </si>
  <si>
    <t>Krhut Martin, Kristek Martin</t>
  </si>
  <si>
    <t>Fojtík Václav, Svoboda Jaroslav</t>
  </si>
  <si>
    <t>Janováč Michal, Plášek Ondřej</t>
  </si>
  <si>
    <t>Raptoři</t>
  </si>
  <si>
    <t>Kašpárek Petr, Sladký Petr</t>
  </si>
  <si>
    <t>Tom a Jerry</t>
  </si>
  <si>
    <t>Gumídci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</si>
</sst>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:ss.0;@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8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sz val="16"/>
      <color indexed="10"/>
      <name val="Arial CE"/>
      <family val="2"/>
    </font>
    <font>
      <b/>
      <sz val="12"/>
      <color indexed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6"/>
      <name val="Arial CE"/>
      <family val="2"/>
    </font>
    <font>
      <b/>
      <sz val="14"/>
      <color indexed="16"/>
      <name val="Arial CE"/>
      <family val="0"/>
    </font>
    <font>
      <sz val="11"/>
      <name val="Arial CE"/>
      <family val="0"/>
    </font>
    <font>
      <b/>
      <sz val="14"/>
      <color indexed="10"/>
      <name val="Arial CE"/>
      <family val="0"/>
    </font>
    <font>
      <sz val="10"/>
      <color indexed="10"/>
      <name val="Arial CE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sz val="22"/>
      <color indexed="10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 CE"/>
      <family val="0"/>
    </font>
    <font>
      <sz val="12"/>
      <name val="Segoe UI Semibold"/>
      <family val="2"/>
    </font>
    <font>
      <b/>
      <sz val="12"/>
      <name val="Segoe UI Semibold"/>
      <family val="2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sz val="11"/>
      <name val="Arial Unicode MS"/>
      <family val="2"/>
    </font>
    <font>
      <sz val="12"/>
      <name val="Arial Unicode M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Arial CE"/>
      <family val="0"/>
    </font>
    <font>
      <b/>
      <sz val="12"/>
      <color indexed="8"/>
      <name val="Segoe UI Semibold"/>
      <family val="2"/>
    </font>
    <font>
      <sz val="12"/>
      <color indexed="8"/>
      <name val="Segoe UI Semibold"/>
      <family val="2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1"/>
      <color indexed="8"/>
      <name val="Arial Unicode MS"/>
      <family val="2"/>
    </font>
    <font>
      <sz val="12"/>
      <color indexed="8"/>
      <name val="Arial Unicode MS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Arial CE"/>
      <family val="0"/>
    </font>
    <font>
      <b/>
      <sz val="12"/>
      <color rgb="FF000000"/>
      <name val="Segoe UI Semibold"/>
      <family val="2"/>
    </font>
    <font>
      <sz val="12"/>
      <color rgb="FF000000"/>
      <name val="Segoe UI Semibold"/>
      <family val="2"/>
    </font>
    <font>
      <b/>
      <sz val="12"/>
      <color rgb="FF000000"/>
      <name val="Cambria"/>
      <family val="1"/>
    </font>
    <font>
      <sz val="11"/>
      <color rgb="FF000000"/>
      <name val="Arial Unicode MS"/>
      <family val="2"/>
    </font>
    <font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45" fontId="0" fillId="0" borderId="10" xfId="0" applyNumberFormat="1" applyFont="1" applyBorder="1" applyAlignment="1">
      <alignment horizontal="center" vertical="center"/>
    </xf>
    <xf numFmtId="45" fontId="0" fillId="0" borderId="11" xfId="0" applyNumberFormat="1" applyFont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 vertical="center"/>
    </xf>
    <xf numFmtId="21" fontId="3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1" fontId="10" fillId="0" borderId="1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21" fontId="3" fillId="0" borderId="1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21" fontId="10" fillId="33" borderId="15" xfId="0" applyNumberFormat="1" applyFont="1" applyFill="1" applyBorder="1" applyAlignment="1">
      <alignment horizontal="center" vertical="center"/>
    </xf>
    <xf numFmtId="21" fontId="3" fillId="33" borderId="15" xfId="0" applyNumberFormat="1" applyFont="1" applyFill="1" applyBorder="1" applyAlignment="1">
      <alignment horizontal="center" vertical="center"/>
    </xf>
    <xf numFmtId="21" fontId="10" fillId="33" borderId="11" xfId="0" applyNumberFormat="1" applyFont="1" applyFill="1" applyBorder="1" applyAlignment="1">
      <alignment horizontal="center" vertical="center"/>
    </xf>
    <xf numFmtId="21" fontId="3" fillId="33" borderId="11" xfId="0" applyNumberFormat="1" applyFont="1" applyFill="1" applyBorder="1" applyAlignment="1">
      <alignment horizontal="center" vertical="center"/>
    </xf>
    <xf numFmtId="21" fontId="10" fillId="33" borderId="12" xfId="0" applyNumberFormat="1" applyFont="1" applyFill="1" applyBorder="1" applyAlignment="1">
      <alignment horizontal="center" vertical="center"/>
    </xf>
    <xf numFmtId="21" fontId="3" fillId="33" borderId="12" xfId="0" applyNumberFormat="1" applyFont="1" applyFill="1" applyBorder="1" applyAlignment="1">
      <alignment horizontal="center" vertical="center"/>
    </xf>
    <xf numFmtId="45" fontId="15" fillId="0" borderId="15" xfId="0" applyNumberFormat="1" applyFont="1" applyBorder="1" applyAlignment="1">
      <alignment horizontal="center" vertical="center"/>
    </xf>
    <xf numFmtId="45" fontId="11" fillId="0" borderId="11" xfId="0" applyNumberFormat="1" applyFont="1" applyBorder="1" applyAlignment="1">
      <alignment horizontal="center" vertical="center"/>
    </xf>
    <xf numFmtId="45" fontId="15" fillId="0" borderId="11" xfId="0" applyNumberFormat="1" applyFont="1" applyBorder="1" applyAlignment="1">
      <alignment horizontal="center" vertical="center"/>
    </xf>
    <xf numFmtId="45" fontId="18" fillId="0" borderId="11" xfId="0" applyNumberFormat="1" applyFont="1" applyBorder="1" applyAlignment="1">
      <alignment horizontal="center" vertical="center"/>
    </xf>
    <xf numFmtId="45" fontId="19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5" fontId="17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1" fontId="3" fillId="0" borderId="24" xfId="0" applyNumberFormat="1" applyFont="1" applyBorder="1" applyAlignment="1">
      <alignment horizontal="right" vertical="center"/>
    </xf>
    <xf numFmtId="21" fontId="1" fillId="33" borderId="11" xfId="0" applyNumberFormat="1" applyFont="1" applyFill="1" applyBorder="1" applyAlignment="1">
      <alignment horizontal="center" vertical="center"/>
    </xf>
    <xf numFmtId="21" fontId="10" fillId="0" borderId="1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45" fontId="11" fillId="0" borderId="10" xfId="0" applyNumberFormat="1" applyFont="1" applyBorder="1" applyAlignment="1">
      <alignment horizontal="center" vertical="center"/>
    </xf>
    <xf numFmtId="45" fontId="15" fillId="0" borderId="10" xfId="0" applyNumberFormat="1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21" fontId="3" fillId="33" borderId="23" xfId="0" applyNumberFormat="1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21" fontId="10" fillId="33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0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1" xfId="0" applyFont="1" applyBorder="1" applyAlignment="1">
      <alignment/>
    </xf>
    <xf numFmtId="0" fontId="1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/>
      <protection locked="0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45" fontId="15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2" fillId="0" borderId="35" xfId="0" applyNumberFormat="1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45" fontId="0" fillId="0" borderId="11" xfId="0" applyNumberFormat="1" applyFont="1" applyBorder="1" applyAlignment="1">
      <alignment horizontal="center" vertical="center"/>
    </xf>
    <xf numFmtId="0" fontId="1" fillId="0" borderId="16" xfId="0" applyFont="1" applyFill="1" applyBorder="1" applyAlignment="1" applyProtection="1">
      <alignment/>
      <protection locked="0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1" fontId="3" fillId="0" borderId="17" xfId="0" applyNumberFormat="1" applyFont="1" applyBorder="1" applyAlignment="1">
      <alignment horizontal="right" vertical="center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>
      <alignment/>
    </xf>
    <xf numFmtId="0" fontId="21" fillId="0" borderId="17" xfId="0" applyFont="1" applyFill="1" applyBorder="1" applyAlignment="1" applyProtection="1">
      <alignment/>
      <protection locked="0"/>
    </xf>
    <xf numFmtId="0" fontId="2" fillId="34" borderId="4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2" xfId="0" applyFont="1" applyFill="1" applyBorder="1" applyAlignment="1">
      <alignment/>
    </xf>
    <xf numFmtId="0" fontId="22" fillId="0" borderId="21" xfId="0" applyFont="1" applyFill="1" applyBorder="1" applyAlignment="1" applyProtection="1">
      <alignment/>
      <protection locked="0"/>
    </xf>
    <xf numFmtId="0" fontId="22" fillId="0" borderId="21" xfId="0" applyFont="1" applyFill="1" applyBorder="1" applyAlignment="1">
      <alignment/>
    </xf>
    <xf numFmtId="21" fontId="3" fillId="0" borderId="41" xfId="0" applyNumberFormat="1" applyFont="1" applyBorder="1" applyAlignment="1">
      <alignment horizontal="center" vertical="center"/>
    </xf>
    <xf numFmtId="21" fontId="3" fillId="0" borderId="4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21" fontId="3" fillId="33" borderId="45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21" fontId="74" fillId="0" borderId="24" xfId="0" applyNumberFormat="1" applyFont="1" applyBorder="1" applyAlignment="1">
      <alignment horizontal="right" vertical="center"/>
    </xf>
    <xf numFmtId="0" fontId="2" fillId="34" borderId="4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2" fillId="34" borderId="47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14" fillId="33" borderId="28" xfId="0" applyFont="1" applyFill="1" applyBorder="1" applyAlignment="1">
      <alignment horizontal="center" vertical="center"/>
    </xf>
    <xf numFmtId="20" fontId="1" fillId="0" borderId="33" xfId="0" applyNumberFormat="1" applyFont="1" applyFill="1" applyBorder="1" applyAlignment="1" applyProtection="1">
      <alignment/>
      <protection locked="0"/>
    </xf>
    <xf numFmtId="20" fontId="1" fillId="0" borderId="17" xfId="0" applyNumberFormat="1" applyFont="1" applyFill="1" applyBorder="1" applyAlignment="1" applyProtection="1">
      <alignment/>
      <protection locked="0"/>
    </xf>
    <xf numFmtId="20" fontId="1" fillId="0" borderId="34" xfId="0" applyNumberFormat="1" applyFont="1" applyFill="1" applyBorder="1" applyAlignment="1">
      <alignment/>
    </xf>
    <xf numFmtId="20" fontId="1" fillId="0" borderId="34" xfId="0" applyNumberFormat="1" applyFont="1" applyFill="1" applyBorder="1" applyAlignment="1" applyProtection="1">
      <alignment/>
      <protection locked="0"/>
    </xf>
    <xf numFmtId="20" fontId="1" fillId="0" borderId="17" xfId="0" applyNumberFormat="1" applyFont="1" applyFill="1" applyBorder="1" applyAlignment="1">
      <alignment/>
    </xf>
    <xf numFmtId="0" fontId="75" fillId="0" borderId="48" xfId="0" applyFont="1" applyBorder="1" applyAlignment="1">
      <alignment/>
    </xf>
    <xf numFmtId="0" fontId="76" fillId="0" borderId="26" xfId="0" applyFont="1" applyBorder="1" applyAlignment="1">
      <alignment/>
    </xf>
    <xf numFmtId="0" fontId="28" fillId="0" borderId="30" xfId="0" applyFont="1" applyBorder="1" applyAlignment="1" applyProtection="1">
      <alignment/>
      <protection locked="0"/>
    </xf>
    <xf numFmtId="0" fontId="27" fillId="0" borderId="23" xfId="0" applyFont="1" applyFill="1" applyBorder="1" applyAlignment="1" applyProtection="1">
      <alignment/>
      <protection locked="0"/>
    </xf>
    <xf numFmtId="0" fontId="28" fillId="0" borderId="30" xfId="0" applyFont="1" applyFill="1" applyBorder="1" applyAlignment="1" applyProtection="1">
      <alignment/>
      <protection locked="0"/>
    </xf>
    <xf numFmtId="0" fontId="27" fillId="0" borderId="49" xfId="0" applyFont="1" applyFill="1" applyBorder="1" applyAlignment="1" applyProtection="1">
      <alignment/>
      <protection locked="0"/>
    </xf>
    <xf numFmtId="0" fontId="27" fillId="0" borderId="50" xfId="0" applyFont="1" applyBorder="1" applyAlignment="1">
      <alignment/>
    </xf>
    <xf numFmtId="0" fontId="27" fillId="0" borderId="23" xfId="0" applyFont="1" applyFill="1" applyBorder="1" applyAlignment="1">
      <alignment/>
    </xf>
    <xf numFmtId="0" fontId="28" fillId="0" borderId="30" xfId="0" applyFont="1" applyBorder="1" applyAlignment="1">
      <alignment/>
    </xf>
    <xf numFmtId="0" fontId="75" fillId="0" borderId="30" xfId="0" applyFont="1" applyBorder="1" applyAlignment="1">
      <alignment/>
    </xf>
    <xf numFmtId="0" fontId="76" fillId="0" borderId="23" xfId="0" applyFont="1" applyBorder="1" applyAlignment="1">
      <alignment/>
    </xf>
    <xf numFmtId="0" fontId="76" fillId="0" borderId="50" xfId="0" applyFont="1" applyBorder="1" applyAlignment="1">
      <alignment horizontal="left"/>
    </xf>
    <xf numFmtId="0" fontId="76" fillId="0" borderId="51" xfId="0" applyFont="1" applyBorder="1" applyAlignment="1">
      <alignment/>
    </xf>
    <xf numFmtId="0" fontId="27" fillId="0" borderId="30" xfId="0" applyFont="1" applyBorder="1" applyAlignment="1" applyProtection="1">
      <alignment/>
      <protection locked="0"/>
    </xf>
    <xf numFmtId="0" fontId="76" fillId="0" borderId="50" xfId="0" applyFont="1" applyBorder="1" applyAlignment="1">
      <alignment/>
    </xf>
    <xf numFmtId="0" fontId="27" fillId="0" borderId="23" xfId="0" applyFont="1" applyBorder="1" applyAlignment="1" applyProtection="1">
      <alignment/>
      <protection locked="0"/>
    </xf>
    <xf numFmtId="0" fontId="27" fillId="0" borderId="51" xfId="0" applyFont="1" applyBorder="1" applyAlignment="1">
      <alignment/>
    </xf>
    <xf numFmtId="0" fontId="27" fillId="0" borderId="30" xfId="0" applyFont="1" applyBorder="1" applyAlignment="1">
      <alignment horizontal="center"/>
    </xf>
    <xf numFmtId="0" fontId="27" fillId="0" borderId="30" xfId="0" applyFont="1" applyBorder="1" applyAlignment="1">
      <alignment horizontal="center" shrinkToFit="1"/>
    </xf>
    <xf numFmtId="0" fontId="77" fillId="0" borderId="28" xfId="0" applyFont="1" applyFill="1" applyBorder="1" applyAlignment="1">
      <alignment/>
    </xf>
    <xf numFmtId="0" fontId="54" fillId="0" borderId="23" xfId="0" applyFont="1" applyFill="1" applyBorder="1" applyAlignment="1">
      <alignment horizontal="center"/>
    </xf>
    <xf numFmtId="0" fontId="54" fillId="0" borderId="30" xfId="0" applyFont="1" applyFill="1" applyBorder="1" applyAlignment="1" applyProtection="1">
      <alignment/>
      <protection locked="0"/>
    </xf>
    <xf numFmtId="0" fontId="54" fillId="0" borderId="50" xfId="0" applyFont="1" applyFill="1" applyBorder="1" applyAlignment="1">
      <alignment/>
    </xf>
    <xf numFmtId="0" fontId="54" fillId="0" borderId="30" xfId="0" applyFont="1" applyFill="1" applyBorder="1" applyAlignment="1">
      <alignment/>
    </xf>
    <xf numFmtId="0" fontId="77" fillId="0" borderId="30" xfId="0" applyFont="1" applyFill="1" applyBorder="1" applyAlignment="1">
      <alignment/>
    </xf>
    <xf numFmtId="0" fontId="54" fillId="0" borderId="30" xfId="0" applyFont="1" applyFill="1" applyBorder="1" applyAlignment="1">
      <alignment/>
    </xf>
    <xf numFmtId="0" fontId="77" fillId="0" borderId="36" xfId="0" applyFont="1" applyFill="1" applyBorder="1" applyAlignment="1">
      <alignment/>
    </xf>
    <xf numFmtId="0" fontId="77" fillId="0" borderId="35" xfId="0" applyFont="1" applyFill="1" applyBorder="1" applyAlignment="1">
      <alignment/>
    </xf>
    <xf numFmtId="0" fontId="54" fillId="0" borderId="35" xfId="0" applyFont="1" applyFill="1" applyBorder="1" applyAlignment="1" applyProtection="1">
      <alignment/>
      <protection locked="0"/>
    </xf>
    <xf numFmtId="0" fontId="77" fillId="0" borderId="50" xfId="0" applyFont="1" applyFill="1" applyBorder="1" applyAlignment="1">
      <alignment/>
    </xf>
    <xf numFmtId="0" fontId="54" fillId="0" borderId="28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54" fillId="0" borderId="35" xfId="0" applyFont="1" applyFill="1" applyBorder="1" applyAlignment="1">
      <alignment horizontal="center"/>
    </xf>
    <xf numFmtId="0" fontId="54" fillId="0" borderId="50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 shrinkToFit="1"/>
    </xf>
    <xf numFmtId="0" fontId="30" fillId="0" borderId="0" xfId="0" applyFont="1" applyAlignment="1">
      <alignment/>
    </xf>
    <xf numFmtId="0" fontId="0" fillId="0" borderId="52" xfId="0" applyBorder="1" applyAlignment="1">
      <alignment/>
    </xf>
    <xf numFmtId="0" fontId="0" fillId="34" borderId="28" xfId="0" applyFill="1" applyBorder="1" applyAlignment="1">
      <alignment horizontal="center"/>
    </xf>
    <xf numFmtId="0" fontId="2" fillId="34" borderId="38" xfId="0" applyFont="1" applyFill="1" applyBorder="1" applyAlignment="1" applyProtection="1">
      <alignment horizontal="center"/>
      <protection locked="0"/>
    </xf>
    <xf numFmtId="0" fontId="2" fillId="34" borderId="39" xfId="0" applyFont="1" applyFill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78" fillId="0" borderId="28" xfId="0" applyFont="1" applyBorder="1" applyAlignment="1">
      <alignment/>
    </xf>
    <xf numFmtId="0" fontId="78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2" xfId="0" applyFont="1" applyBorder="1" applyAlignment="1">
      <alignment/>
    </xf>
    <xf numFmtId="0" fontId="1" fillId="0" borderId="0" xfId="0" applyFont="1" applyAlignment="1">
      <alignment horizontal="center"/>
    </xf>
    <xf numFmtId="0" fontId="78" fillId="0" borderId="30" xfId="0" applyFont="1" applyBorder="1" applyAlignment="1">
      <alignment/>
    </xf>
    <xf numFmtId="0" fontId="31" fillId="0" borderId="30" xfId="0" applyFont="1" applyBorder="1" applyAlignment="1">
      <alignment horizontal="center"/>
    </xf>
    <xf numFmtId="0" fontId="78" fillId="0" borderId="30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78" fillId="0" borderId="50" xfId="0" applyFont="1" applyBorder="1" applyAlignment="1">
      <alignment horizontal="left"/>
    </xf>
    <xf numFmtId="0" fontId="31" fillId="0" borderId="30" xfId="0" applyFont="1" applyBorder="1" applyAlignment="1" applyProtection="1">
      <alignment/>
      <protection locked="0"/>
    </xf>
    <xf numFmtId="0" fontId="32" fillId="0" borderId="30" xfId="0" applyFont="1" applyBorder="1" applyAlignment="1" applyProtection="1">
      <alignment/>
      <protection locked="0"/>
    </xf>
    <xf numFmtId="0" fontId="79" fillId="0" borderId="30" xfId="0" applyFont="1" applyBorder="1" applyAlignment="1">
      <alignment/>
    </xf>
    <xf numFmtId="0" fontId="79" fillId="0" borderId="0" xfId="0" applyFont="1" applyAlignment="1">
      <alignment horizontal="center"/>
    </xf>
    <xf numFmtId="0" fontId="32" fillId="0" borderId="23" xfId="0" applyFont="1" applyBorder="1" applyAlignment="1" applyProtection="1">
      <alignment/>
      <protection locked="0"/>
    </xf>
    <xf numFmtId="0" fontId="32" fillId="0" borderId="23" xfId="0" applyFont="1" applyBorder="1" applyAlignment="1">
      <alignment horizontal="center"/>
    </xf>
    <xf numFmtId="0" fontId="79" fillId="0" borderId="51" xfId="0" applyFont="1" applyBorder="1" applyAlignment="1">
      <alignment/>
    </xf>
    <xf numFmtId="0" fontId="32" fillId="0" borderId="23" xfId="0" applyFont="1" applyBorder="1" applyAlignment="1">
      <alignment horizontal="center" shrinkToFit="1"/>
    </xf>
    <xf numFmtId="0" fontId="32" fillId="0" borderId="21" xfId="0" applyFont="1" applyBorder="1" applyAlignment="1">
      <alignment/>
    </xf>
    <xf numFmtId="0" fontId="32" fillId="0" borderId="30" xfId="0" applyFont="1" applyBorder="1" applyAlignment="1">
      <alignment/>
    </xf>
    <xf numFmtId="0" fontId="32" fillId="0" borderId="53" xfId="0" applyFont="1" applyBorder="1" applyAlignment="1">
      <alignment horizontal="center"/>
    </xf>
    <xf numFmtId="0" fontId="79" fillId="0" borderId="3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3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30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2" fillId="0" borderId="50" xfId="0" applyFont="1" applyBorder="1" applyAlignment="1">
      <alignment/>
    </xf>
    <xf numFmtId="0" fontId="2" fillId="0" borderId="30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1" fillId="0" borderId="5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3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7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28" fillId="0" borderId="48" xfId="0" applyFont="1" applyBorder="1" applyAlignment="1" applyProtection="1">
      <alignment/>
      <protection locked="0"/>
    </xf>
    <xf numFmtId="0" fontId="28" fillId="0" borderId="50" xfId="0" applyFont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27" fillId="0" borderId="13" xfId="0" applyFont="1" applyBorder="1" applyAlignment="1">
      <alignment/>
    </xf>
    <xf numFmtId="0" fontId="28" fillId="0" borderId="13" xfId="0" applyFont="1" applyBorder="1" applyAlignment="1" applyProtection="1">
      <alignment/>
      <protection locked="0"/>
    </xf>
    <xf numFmtId="0" fontId="27" fillId="0" borderId="26" xfId="0" applyFont="1" applyFill="1" applyBorder="1" applyAlignment="1" applyProtection="1">
      <alignment/>
      <protection locked="0"/>
    </xf>
    <xf numFmtId="0" fontId="27" fillId="0" borderId="51" xfId="0" applyFont="1" applyFill="1" applyBorder="1" applyAlignment="1">
      <alignment/>
    </xf>
    <xf numFmtId="0" fontId="27" fillId="0" borderId="23" xfId="0" applyFont="1" applyBorder="1" applyAlignment="1">
      <alignment/>
    </xf>
    <xf numFmtId="0" fontId="27" fillId="0" borderId="51" xfId="0" applyFont="1" applyFill="1" applyBorder="1" applyAlignment="1" applyProtection="1">
      <alignment/>
      <protection locked="0"/>
    </xf>
    <xf numFmtId="45" fontId="0" fillId="0" borderId="15" xfId="0" applyNumberFormat="1" applyFont="1" applyBorder="1" applyAlignment="1">
      <alignment horizontal="center" vertical="center"/>
    </xf>
    <xf numFmtId="21" fontId="1" fillId="33" borderId="1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6" fillId="0" borderId="30" xfId="0" applyFont="1" applyBorder="1" applyAlignment="1">
      <alignment horizontal="left"/>
    </xf>
    <xf numFmtId="0" fontId="27" fillId="0" borderId="49" xfId="0" applyFont="1" applyFill="1" applyBorder="1" applyAlignment="1">
      <alignment/>
    </xf>
    <xf numFmtId="45" fontId="15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4">
    <dxf>
      <font>
        <color indexed="15"/>
      </font>
    </dxf>
    <dxf>
      <font>
        <color indexed="15"/>
      </font>
    </dxf>
    <dxf>
      <font>
        <color indexed="9"/>
      </font>
    </dxf>
    <dxf>
      <font>
        <color indexed="15"/>
      </font>
    </dxf>
    <dxf>
      <font>
        <color indexed="15"/>
      </font>
    </dxf>
    <dxf>
      <font>
        <color indexed="9"/>
      </font>
    </dxf>
    <dxf>
      <font>
        <color indexed="15"/>
      </font>
    </dxf>
    <dxf>
      <font>
        <color indexed="15"/>
      </font>
    </dxf>
    <dxf>
      <font>
        <color indexed="9"/>
      </font>
    </dxf>
    <dxf>
      <font>
        <color indexed="15"/>
      </font>
    </dxf>
    <dxf>
      <font>
        <color indexed="15"/>
      </font>
    </dxf>
    <dxf>
      <font>
        <color indexed="9"/>
      </font>
    </dxf>
    <dxf>
      <font>
        <color rgb="FFFFFFFF"/>
      </font>
      <border/>
    </dxf>
    <dxf>
      <font>
        <color rgb="FF00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P30"/>
  <sheetViews>
    <sheetView tabSelected="1" zoomScaleSheetLayoutView="100" zoomScalePageLayoutView="0" workbookViewId="0" topLeftCell="C1">
      <selection activeCell="Q13" sqref="Q13"/>
    </sheetView>
  </sheetViews>
  <sheetFormatPr defaultColWidth="9.125" defaultRowHeight="12.75"/>
  <cols>
    <col min="1" max="1" width="7.625" style="13" customWidth="1"/>
    <col min="2" max="2" width="32.00390625" style="10" customWidth="1"/>
    <col min="3" max="3" width="38.00390625" style="1" customWidth="1"/>
    <col min="4" max="4" width="11.125" style="1" customWidth="1"/>
    <col min="5" max="5" width="12.50390625" style="1" customWidth="1"/>
    <col min="6" max="6" width="10.50390625" style="9" customWidth="1"/>
    <col min="7" max="7" width="11.875" style="9" customWidth="1"/>
    <col min="8" max="8" width="10.625" style="9" customWidth="1"/>
    <col min="9" max="12" width="8.625" style="9" customWidth="1"/>
    <col min="13" max="13" width="13.875" style="18" bestFit="1" customWidth="1"/>
    <col min="14" max="14" width="13.50390625" style="9" bestFit="1" customWidth="1"/>
    <col min="15" max="15" width="13.50390625" style="9" customWidth="1"/>
    <col min="16" max="16" width="10.50390625" style="17" customWidth="1"/>
    <col min="17" max="16384" width="9.125" style="10" customWidth="1"/>
  </cols>
  <sheetData>
    <row r="1" spans="1:16" ht="33" customHeight="1" thickBot="1">
      <c r="A1" s="214" t="s">
        <v>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ht="15">
      <c r="A2" s="40" t="s">
        <v>6</v>
      </c>
      <c r="B2" s="215" t="s">
        <v>27</v>
      </c>
      <c r="C2" s="217" t="s">
        <v>29</v>
      </c>
      <c r="D2" s="219" t="s">
        <v>53</v>
      </c>
      <c r="E2" s="220"/>
      <c r="F2" s="221" t="s">
        <v>52</v>
      </c>
      <c r="G2" s="222"/>
      <c r="H2" s="222"/>
      <c r="I2" s="223" t="s">
        <v>11</v>
      </c>
      <c r="J2" s="223"/>
      <c r="K2" s="223"/>
      <c r="L2" s="96" t="s">
        <v>55</v>
      </c>
      <c r="M2" s="19" t="s">
        <v>8</v>
      </c>
      <c r="N2" s="20" t="s">
        <v>10</v>
      </c>
      <c r="O2" s="97" t="s">
        <v>54</v>
      </c>
      <c r="P2" s="224" t="s">
        <v>26</v>
      </c>
    </row>
    <row r="3" spans="1:16" ht="15.75" thickBot="1">
      <c r="A3" s="41" t="s">
        <v>0</v>
      </c>
      <c r="B3" s="216"/>
      <c r="C3" s="218"/>
      <c r="D3" s="99" t="s">
        <v>57</v>
      </c>
      <c r="E3" s="100" t="s">
        <v>10</v>
      </c>
      <c r="F3" s="48" t="s">
        <v>1</v>
      </c>
      <c r="G3" s="6" t="s">
        <v>3</v>
      </c>
      <c r="H3" s="6" t="s">
        <v>4</v>
      </c>
      <c r="I3" s="6" t="s">
        <v>7</v>
      </c>
      <c r="J3" s="6" t="s">
        <v>5</v>
      </c>
      <c r="K3" s="6" t="s">
        <v>2</v>
      </c>
      <c r="L3" s="6" t="s">
        <v>56</v>
      </c>
      <c r="M3" s="21" t="s">
        <v>9</v>
      </c>
      <c r="N3" s="22" t="s">
        <v>9</v>
      </c>
      <c r="O3" s="22" t="s">
        <v>9</v>
      </c>
      <c r="P3" s="225"/>
    </row>
    <row r="4" spans="1:16" ht="18" customHeight="1">
      <c r="A4" s="111" t="s">
        <v>16</v>
      </c>
      <c r="B4" s="199" t="s">
        <v>129</v>
      </c>
      <c r="C4" s="204" t="s">
        <v>130</v>
      </c>
      <c r="D4" s="45">
        <v>0.430555555555555</v>
      </c>
      <c r="E4" s="45">
        <v>0.4548611111111111</v>
      </c>
      <c r="F4" s="45">
        <v>0.0416666666666666</v>
      </c>
      <c r="G4" s="8">
        <f aca="true" t="shared" si="0" ref="G4:G30">E4-D4+F4</f>
        <v>0.06597222222222268</v>
      </c>
      <c r="H4" s="8">
        <v>0.08521990740740741</v>
      </c>
      <c r="I4" s="32">
        <v>0.0010185185185185186</v>
      </c>
      <c r="J4" s="208"/>
      <c r="K4" s="208">
        <v>0.0006944444444444445</v>
      </c>
      <c r="L4" s="29">
        <f aca="true" t="shared" si="1" ref="L4:L30">I4+J4+K4</f>
        <v>0.001712962962962963</v>
      </c>
      <c r="M4" s="23">
        <f aca="true" t="shared" si="2" ref="M4:M30">IF(H4&gt;0,H4-F4-I4-J4-K4,0.9)</f>
        <v>0.04184027777777785</v>
      </c>
      <c r="N4" s="209">
        <f aca="true" t="shared" si="3" ref="N4:N30">G4-F4-I4-J4-K4</f>
        <v>0.022592592592593115</v>
      </c>
      <c r="O4" s="98">
        <f aca="true" t="shared" si="4" ref="O4:O30">M4-N4</f>
        <v>0.019247685185184736</v>
      </c>
      <c r="P4" s="210">
        <f aca="true" t="shared" si="5" ref="P4:P30">RANK(M4,$M$4:$M$30,1)</f>
        <v>1</v>
      </c>
    </row>
    <row r="5" spans="1:16" ht="18" customHeight="1">
      <c r="A5" s="42" t="s">
        <v>19</v>
      </c>
      <c r="B5" s="119" t="s">
        <v>137</v>
      </c>
      <c r="C5" s="132" t="s">
        <v>138</v>
      </c>
      <c r="D5" s="45">
        <v>0.440972222222222</v>
      </c>
      <c r="E5" s="45">
        <v>0.46597222222222223</v>
      </c>
      <c r="F5" s="45">
        <v>0.0520833333333333</v>
      </c>
      <c r="G5" s="8">
        <f t="shared" si="0"/>
        <v>0.07708333333333355</v>
      </c>
      <c r="H5" s="8">
        <v>0.0966550925925926</v>
      </c>
      <c r="I5" s="30">
        <v>0.00032407407407407406</v>
      </c>
      <c r="J5" s="3">
        <v>0.0005439814814814814</v>
      </c>
      <c r="K5" s="3">
        <v>0.0009837962962962964</v>
      </c>
      <c r="L5" s="29">
        <f t="shared" si="1"/>
        <v>0.001851851851851852</v>
      </c>
      <c r="M5" s="25">
        <f t="shared" si="2"/>
        <v>0.04271990740740745</v>
      </c>
      <c r="N5" s="46">
        <f t="shared" si="3"/>
        <v>0.023148148148148393</v>
      </c>
      <c r="O5" s="98">
        <f t="shared" si="4"/>
        <v>0.019571759259259056</v>
      </c>
      <c r="P5" s="16">
        <f t="shared" si="5"/>
        <v>2</v>
      </c>
    </row>
    <row r="6" spans="1:16" ht="18" customHeight="1">
      <c r="A6" s="42" t="s">
        <v>18</v>
      </c>
      <c r="B6" s="125" t="s">
        <v>134</v>
      </c>
      <c r="C6" s="212" t="s">
        <v>135</v>
      </c>
      <c r="D6" s="45">
        <v>0.4375</v>
      </c>
      <c r="E6" s="45">
        <v>0.46319444444444446</v>
      </c>
      <c r="F6" s="45">
        <v>0.0486111111111111</v>
      </c>
      <c r="G6" s="8">
        <f t="shared" si="0"/>
        <v>0.07430555555555557</v>
      </c>
      <c r="H6" s="8">
        <v>0.09377314814814815</v>
      </c>
      <c r="I6" s="3">
        <v>0.001736111111111111</v>
      </c>
      <c r="J6" s="3"/>
      <c r="K6" s="3"/>
      <c r="L6" s="29">
        <f t="shared" si="1"/>
        <v>0.001736111111111111</v>
      </c>
      <c r="M6" s="25">
        <f t="shared" si="2"/>
        <v>0.04342592592592594</v>
      </c>
      <c r="N6" s="46">
        <f t="shared" si="3"/>
        <v>0.02395833333333336</v>
      </c>
      <c r="O6" s="98">
        <f t="shared" si="4"/>
        <v>0.019467592592592578</v>
      </c>
      <c r="P6" s="16">
        <f t="shared" si="5"/>
        <v>3</v>
      </c>
    </row>
    <row r="7" spans="1:16" ht="18" customHeight="1">
      <c r="A7" s="42" t="s">
        <v>20</v>
      </c>
      <c r="B7" s="200" t="s">
        <v>140</v>
      </c>
      <c r="C7" s="120" t="s">
        <v>141</v>
      </c>
      <c r="D7" s="45">
        <v>0.444444444444444</v>
      </c>
      <c r="E7" s="45">
        <v>0.46875</v>
      </c>
      <c r="F7" s="45">
        <v>0.0555555555555555</v>
      </c>
      <c r="G7" s="8">
        <f t="shared" si="0"/>
        <v>0.07986111111111152</v>
      </c>
      <c r="H7" s="8">
        <v>0.10086805555555556</v>
      </c>
      <c r="I7" s="3"/>
      <c r="J7" s="3"/>
      <c r="K7" s="3"/>
      <c r="L7" s="29">
        <f t="shared" si="1"/>
        <v>0</v>
      </c>
      <c r="M7" s="25">
        <f t="shared" si="2"/>
        <v>0.04531250000000006</v>
      </c>
      <c r="N7" s="46">
        <f t="shared" si="3"/>
        <v>0.024305555555556024</v>
      </c>
      <c r="O7" s="98">
        <f t="shared" si="4"/>
        <v>0.021006944444444037</v>
      </c>
      <c r="P7" s="16">
        <f t="shared" si="5"/>
        <v>4</v>
      </c>
    </row>
    <row r="8" spans="1:16" ht="18" customHeight="1">
      <c r="A8" s="42" t="s">
        <v>40</v>
      </c>
      <c r="B8" s="121" t="s">
        <v>107</v>
      </c>
      <c r="C8" s="120" t="s">
        <v>108</v>
      </c>
      <c r="D8" s="45">
        <v>0.3958333333333333</v>
      </c>
      <c r="E8" s="45">
        <v>0.42291666666666666</v>
      </c>
      <c r="F8" s="45">
        <v>0.006944444444444444</v>
      </c>
      <c r="G8" s="8">
        <f t="shared" si="0"/>
        <v>0.034027777777777796</v>
      </c>
      <c r="H8" s="8">
        <v>0.05716435185185185</v>
      </c>
      <c r="I8" s="31">
        <v>0.0006944444444444445</v>
      </c>
      <c r="J8" s="31"/>
      <c r="K8" s="31"/>
      <c r="L8" s="29">
        <f t="shared" si="1"/>
        <v>0.0006944444444444445</v>
      </c>
      <c r="M8" s="25">
        <f t="shared" si="2"/>
        <v>0.049525462962962966</v>
      </c>
      <c r="N8" s="26">
        <f t="shared" si="3"/>
        <v>0.026388888888888906</v>
      </c>
      <c r="O8" s="98">
        <f t="shared" si="4"/>
        <v>0.02313657407407406</v>
      </c>
      <c r="P8" s="16">
        <f t="shared" si="5"/>
        <v>5</v>
      </c>
    </row>
    <row r="9" spans="1:16" ht="18" customHeight="1">
      <c r="A9" s="42" t="s">
        <v>21</v>
      </c>
      <c r="B9" s="201" t="s">
        <v>142</v>
      </c>
      <c r="C9" s="206" t="s">
        <v>143</v>
      </c>
      <c r="D9" s="45">
        <v>0.447916666666667</v>
      </c>
      <c r="E9" s="45">
        <v>0.47430555555555554</v>
      </c>
      <c r="F9" s="45">
        <v>0.0590277777777778</v>
      </c>
      <c r="G9" s="8">
        <f t="shared" si="0"/>
        <v>0.08541666666666631</v>
      </c>
      <c r="H9" s="8">
        <v>0.1092361111111111</v>
      </c>
      <c r="I9" s="3">
        <v>0.0006597222222222221</v>
      </c>
      <c r="J9" s="30"/>
      <c r="K9" s="3"/>
      <c r="L9" s="29">
        <f t="shared" si="1"/>
        <v>0.0006597222222222221</v>
      </c>
      <c r="M9" s="25">
        <f t="shared" si="2"/>
        <v>0.049548611111111085</v>
      </c>
      <c r="N9" s="46">
        <f t="shared" si="3"/>
        <v>0.02572916666666629</v>
      </c>
      <c r="O9" s="98">
        <f t="shared" si="4"/>
        <v>0.023819444444444796</v>
      </c>
      <c r="P9" s="16">
        <f t="shared" si="5"/>
        <v>6</v>
      </c>
    </row>
    <row r="10" spans="1:16" ht="18" customHeight="1">
      <c r="A10" s="42" t="s">
        <v>46</v>
      </c>
      <c r="B10" s="119" t="s">
        <v>122</v>
      </c>
      <c r="C10" s="120" t="s">
        <v>123</v>
      </c>
      <c r="D10" s="45">
        <v>0.416666666666667</v>
      </c>
      <c r="E10" s="45">
        <v>0.44375000000000003</v>
      </c>
      <c r="F10" s="45">
        <v>0.0277777777777778</v>
      </c>
      <c r="G10" s="8">
        <f t="shared" si="0"/>
        <v>0.05486111111111082</v>
      </c>
      <c r="H10" s="8">
        <v>0.0779861111111111</v>
      </c>
      <c r="I10" s="31">
        <v>0.0004976851851851852</v>
      </c>
      <c r="J10" s="3"/>
      <c r="K10" s="3"/>
      <c r="L10" s="29">
        <f t="shared" si="1"/>
        <v>0.0004976851851851852</v>
      </c>
      <c r="M10" s="25">
        <f t="shared" si="2"/>
        <v>0.049710648148148115</v>
      </c>
      <c r="N10" s="26">
        <f t="shared" si="3"/>
        <v>0.026585648148147834</v>
      </c>
      <c r="O10" s="98">
        <f t="shared" si="4"/>
        <v>0.02312500000000028</v>
      </c>
      <c r="P10" s="16">
        <f t="shared" si="5"/>
        <v>7</v>
      </c>
    </row>
    <row r="11" spans="1:16" ht="18" customHeight="1">
      <c r="A11" s="42" t="s">
        <v>14</v>
      </c>
      <c r="B11" s="200" t="s">
        <v>66</v>
      </c>
      <c r="C11" s="207" t="s">
        <v>124</v>
      </c>
      <c r="D11" s="45">
        <v>0.423611111111111</v>
      </c>
      <c r="E11" s="45">
        <v>0.45</v>
      </c>
      <c r="F11" s="45">
        <v>0.0347222222222222</v>
      </c>
      <c r="G11" s="8">
        <f t="shared" si="0"/>
        <v>0.06111111111111122</v>
      </c>
      <c r="H11" s="8">
        <v>0.08563657407407409</v>
      </c>
      <c r="I11" s="31">
        <v>0.0004629629629629629</v>
      </c>
      <c r="J11" s="3"/>
      <c r="K11" s="3"/>
      <c r="L11" s="29">
        <f t="shared" si="1"/>
        <v>0.0004629629629629629</v>
      </c>
      <c r="M11" s="25">
        <f t="shared" si="2"/>
        <v>0.05045138888888892</v>
      </c>
      <c r="N11" s="26">
        <f t="shared" si="3"/>
        <v>0.025925925925926054</v>
      </c>
      <c r="O11" s="98">
        <f t="shared" si="4"/>
        <v>0.024525462962962867</v>
      </c>
      <c r="P11" s="16">
        <f t="shared" si="5"/>
        <v>8</v>
      </c>
    </row>
    <row r="12" spans="1:16" ht="18" customHeight="1">
      <c r="A12" s="42" t="s">
        <v>45</v>
      </c>
      <c r="B12" s="211" t="s">
        <v>120</v>
      </c>
      <c r="C12" s="127" t="s">
        <v>121</v>
      </c>
      <c r="D12" s="45">
        <v>0.413194444444444</v>
      </c>
      <c r="E12" s="45">
        <v>0.44236111111111115</v>
      </c>
      <c r="F12" s="45">
        <v>0.0243055555555555</v>
      </c>
      <c r="G12" s="8">
        <f t="shared" si="0"/>
        <v>0.05347222222222267</v>
      </c>
      <c r="H12" s="8">
        <v>0.07633101851851852</v>
      </c>
      <c r="I12" s="31">
        <v>0.0006944444444444445</v>
      </c>
      <c r="J12" s="3">
        <v>0.0005208333333333333</v>
      </c>
      <c r="K12" s="3">
        <v>0.00023148148148148146</v>
      </c>
      <c r="L12" s="29">
        <f t="shared" si="1"/>
        <v>0.0014467592592592592</v>
      </c>
      <c r="M12" s="25">
        <f t="shared" si="2"/>
        <v>0.05057870370370377</v>
      </c>
      <c r="N12" s="26">
        <f t="shared" si="3"/>
        <v>0.027719907407407908</v>
      </c>
      <c r="O12" s="98">
        <f t="shared" si="4"/>
        <v>0.022858796296295864</v>
      </c>
      <c r="P12" s="16">
        <f t="shared" si="5"/>
        <v>9</v>
      </c>
    </row>
    <row r="13" spans="1:16" ht="18" customHeight="1">
      <c r="A13" s="42" t="s">
        <v>44</v>
      </c>
      <c r="B13" s="126" t="s">
        <v>118</v>
      </c>
      <c r="C13" s="127" t="s">
        <v>77</v>
      </c>
      <c r="D13" s="45">
        <v>0.409722222222222</v>
      </c>
      <c r="E13" s="45">
        <v>0.4388888888888889</v>
      </c>
      <c r="F13" s="45">
        <v>0.0208333333333333</v>
      </c>
      <c r="G13" s="8">
        <f t="shared" si="0"/>
        <v>0.0500000000000002</v>
      </c>
      <c r="H13" s="8">
        <v>0.07265046296296296</v>
      </c>
      <c r="I13" s="31">
        <v>0.0004629629629629629</v>
      </c>
      <c r="J13" s="3">
        <v>0.0005208333333333333</v>
      </c>
      <c r="K13" s="31"/>
      <c r="L13" s="29">
        <f t="shared" si="1"/>
        <v>0.0009837962962962962</v>
      </c>
      <c r="M13" s="25">
        <f t="shared" si="2"/>
        <v>0.05083333333333336</v>
      </c>
      <c r="N13" s="26">
        <f t="shared" si="3"/>
        <v>0.028182870370370598</v>
      </c>
      <c r="O13" s="98">
        <f t="shared" si="4"/>
        <v>0.022650462962962765</v>
      </c>
      <c r="P13" s="16">
        <f t="shared" si="5"/>
        <v>10</v>
      </c>
    </row>
    <row r="14" spans="1:16" ht="18" customHeight="1">
      <c r="A14" s="42" t="s">
        <v>23</v>
      </c>
      <c r="B14" s="201" t="s">
        <v>146</v>
      </c>
      <c r="C14" s="206" t="s">
        <v>147</v>
      </c>
      <c r="D14" s="45">
        <v>0.454861111111111</v>
      </c>
      <c r="E14" s="45">
        <v>0.48194444444444445</v>
      </c>
      <c r="F14" s="45">
        <v>0.0659722222222222</v>
      </c>
      <c r="G14" s="8">
        <f t="shared" si="0"/>
        <v>0.09305555555555566</v>
      </c>
      <c r="H14" s="8">
        <v>0.11805555555555557</v>
      </c>
      <c r="I14" s="3"/>
      <c r="J14" s="30"/>
      <c r="K14" s="3"/>
      <c r="L14" s="29">
        <f t="shared" si="1"/>
        <v>0</v>
      </c>
      <c r="M14" s="25">
        <f t="shared" si="2"/>
        <v>0.05208333333333337</v>
      </c>
      <c r="N14" s="46">
        <f t="shared" si="3"/>
        <v>0.02708333333333346</v>
      </c>
      <c r="O14" s="98">
        <f t="shared" si="4"/>
        <v>0.02499999999999991</v>
      </c>
      <c r="P14" s="16">
        <f t="shared" si="5"/>
        <v>11</v>
      </c>
    </row>
    <row r="15" spans="1:16" ht="18" customHeight="1">
      <c r="A15" s="42" t="s">
        <v>22</v>
      </c>
      <c r="B15" s="201" t="s">
        <v>148</v>
      </c>
      <c r="C15" s="133" t="s">
        <v>145</v>
      </c>
      <c r="D15" s="45">
        <v>0.451388888888889</v>
      </c>
      <c r="E15" s="45">
        <v>0.48125</v>
      </c>
      <c r="F15" s="45">
        <v>0.0625</v>
      </c>
      <c r="G15" s="8">
        <f t="shared" si="0"/>
        <v>0.092361111111111</v>
      </c>
      <c r="H15" s="8">
        <v>0.11665509259259259</v>
      </c>
      <c r="I15" s="3"/>
      <c r="J15" s="3"/>
      <c r="K15" s="3"/>
      <c r="L15" s="29">
        <f t="shared" si="1"/>
        <v>0</v>
      </c>
      <c r="M15" s="25">
        <f t="shared" si="2"/>
        <v>0.05415509259259259</v>
      </c>
      <c r="N15" s="46">
        <f t="shared" si="3"/>
        <v>0.029861111111111005</v>
      </c>
      <c r="O15" s="98">
        <f t="shared" si="4"/>
        <v>0.024293981481481583</v>
      </c>
      <c r="P15" s="16">
        <f t="shared" si="5"/>
        <v>12</v>
      </c>
    </row>
    <row r="16" spans="1:16" s="36" customFormat="1" ht="18" customHeight="1">
      <c r="A16" s="42" t="s">
        <v>42</v>
      </c>
      <c r="B16" s="125" t="s">
        <v>61</v>
      </c>
      <c r="C16" s="124" t="s">
        <v>113</v>
      </c>
      <c r="D16" s="45">
        <v>0.402777777777778</v>
      </c>
      <c r="E16" s="45">
        <v>0.4381944444444445</v>
      </c>
      <c r="F16" s="45">
        <v>0.0138888888888889</v>
      </c>
      <c r="G16" s="8">
        <f t="shared" si="0"/>
        <v>0.04930555555555539</v>
      </c>
      <c r="H16" s="8">
        <v>0.07331018518518519</v>
      </c>
      <c r="I16" s="31">
        <v>0.0005208333333333333</v>
      </c>
      <c r="J16" s="31"/>
      <c r="K16" s="31"/>
      <c r="L16" s="29">
        <f t="shared" si="1"/>
        <v>0.0005208333333333333</v>
      </c>
      <c r="M16" s="25">
        <f t="shared" si="2"/>
        <v>0.05890046296296295</v>
      </c>
      <c r="N16" s="26">
        <f t="shared" si="3"/>
        <v>0.034895833333333154</v>
      </c>
      <c r="O16" s="98">
        <f t="shared" si="4"/>
        <v>0.0240046296296298</v>
      </c>
      <c r="P16" s="16">
        <f t="shared" si="5"/>
        <v>13</v>
      </c>
    </row>
    <row r="17" spans="1:16" s="35" customFormat="1" ht="18" customHeight="1">
      <c r="A17" s="42" t="s">
        <v>17</v>
      </c>
      <c r="B17" s="131" t="s">
        <v>131</v>
      </c>
      <c r="C17" s="129" t="s">
        <v>132</v>
      </c>
      <c r="D17" s="45">
        <v>0.434027777777778</v>
      </c>
      <c r="E17" s="45">
        <v>0.4680555555555555</v>
      </c>
      <c r="F17" s="45">
        <v>0.0451388888888889</v>
      </c>
      <c r="G17" s="8">
        <f t="shared" si="0"/>
        <v>0.07916666666666639</v>
      </c>
      <c r="H17" s="8">
        <v>0.10488425925925926</v>
      </c>
      <c r="I17" s="33"/>
      <c r="J17" s="3">
        <v>0.0006018518518518519</v>
      </c>
      <c r="K17" s="3"/>
      <c r="L17" s="29">
        <f t="shared" si="1"/>
        <v>0.0006018518518518519</v>
      </c>
      <c r="M17" s="25">
        <f t="shared" si="2"/>
        <v>0.059143518518518505</v>
      </c>
      <c r="N17" s="46">
        <f t="shared" si="3"/>
        <v>0.03342592592592563</v>
      </c>
      <c r="O17" s="98">
        <f t="shared" si="4"/>
        <v>0.025717592592592875</v>
      </c>
      <c r="P17" s="34">
        <f t="shared" si="5"/>
        <v>14</v>
      </c>
    </row>
    <row r="18" spans="1:16" ht="18" customHeight="1">
      <c r="A18" s="42" t="s">
        <v>38</v>
      </c>
      <c r="B18" s="126" t="s">
        <v>94</v>
      </c>
      <c r="C18" s="127" t="s">
        <v>102</v>
      </c>
      <c r="D18" s="45">
        <v>0.3888888888888889</v>
      </c>
      <c r="E18" s="45">
        <v>0.41875</v>
      </c>
      <c r="F18" s="45">
        <v>0</v>
      </c>
      <c r="G18" s="8">
        <f t="shared" si="0"/>
        <v>0.029861111111111116</v>
      </c>
      <c r="H18" s="8">
        <v>0.06039351851851852</v>
      </c>
      <c r="I18" s="31"/>
      <c r="J18" s="31"/>
      <c r="K18" s="31"/>
      <c r="L18" s="29">
        <f t="shared" si="1"/>
        <v>0</v>
      </c>
      <c r="M18" s="25">
        <f t="shared" si="2"/>
        <v>0.06039351851851852</v>
      </c>
      <c r="N18" s="26">
        <f t="shared" si="3"/>
        <v>0.029861111111111116</v>
      </c>
      <c r="O18" s="98">
        <f t="shared" si="4"/>
        <v>0.030532407407407404</v>
      </c>
      <c r="P18" s="16">
        <f t="shared" si="5"/>
        <v>15</v>
      </c>
    </row>
    <row r="19" spans="1:16" ht="18" customHeight="1">
      <c r="A19" s="42" t="s">
        <v>39</v>
      </c>
      <c r="B19" s="119" t="s">
        <v>104</v>
      </c>
      <c r="C19" s="120" t="s">
        <v>105</v>
      </c>
      <c r="D19" s="45">
        <v>0.3923611111111111</v>
      </c>
      <c r="E19" s="45">
        <v>0.4270833333333333</v>
      </c>
      <c r="F19" s="45">
        <v>0.003472222222222222</v>
      </c>
      <c r="G19" s="8">
        <f t="shared" si="0"/>
        <v>0.038194444444444434</v>
      </c>
      <c r="H19" s="8">
        <v>0.0663773148148148</v>
      </c>
      <c r="I19" s="31">
        <v>0.0010416666666666667</v>
      </c>
      <c r="J19" s="31">
        <v>0.00017361111111111112</v>
      </c>
      <c r="K19" s="31"/>
      <c r="L19" s="29">
        <f t="shared" si="1"/>
        <v>0.0012152777777777778</v>
      </c>
      <c r="M19" s="25">
        <f t="shared" si="2"/>
        <v>0.0616898148148148</v>
      </c>
      <c r="N19" s="26">
        <f t="shared" si="3"/>
        <v>0.03350694444444443</v>
      </c>
      <c r="O19" s="98">
        <f t="shared" si="4"/>
        <v>0.028182870370370372</v>
      </c>
      <c r="P19" s="16">
        <f t="shared" si="5"/>
        <v>16</v>
      </c>
    </row>
    <row r="20" spans="1:16" ht="18" customHeight="1">
      <c r="A20" s="42" t="s">
        <v>15</v>
      </c>
      <c r="B20" s="130" t="s">
        <v>126</v>
      </c>
      <c r="C20" s="127" t="s">
        <v>127</v>
      </c>
      <c r="D20" s="45">
        <v>0.427083333333333</v>
      </c>
      <c r="E20" s="45">
        <v>0.46319444444444446</v>
      </c>
      <c r="F20" s="45">
        <v>0.0381944444444444</v>
      </c>
      <c r="G20" s="8">
        <f t="shared" si="0"/>
        <v>0.07430555555555587</v>
      </c>
      <c r="H20" s="8">
        <v>0.10407407407407408</v>
      </c>
      <c r="I20" s="31"/>
      <c r="J20" s="3"/>
      <c r="K20" s="3"/>
      <c r="L20" s="29">
        <f t="shared" si="1"/>
        <v>0</v>
      </c>
      <c r="M20" s="25">
        <f t="shared" si="2"/>
        <v>0.06587962962962968</v>
      </c>
      <c r="N20" s="26">
        <f t="shared" si="3"/>
        <v>0.036111111111111475</v>
      </c>
      <c r="O20" s="98">
        <f t="shared" si="4"/>
        <v>0.0297685185185182</v>
      </c>
      <c r="P20" s="16">
        <f t="shared" si="5"/>
        <v>17</v>
      </c>
    </row>
    <row r="21" spans="1:16" ht="18" customHeight="1">
      <c r="A21" s="42" t="s">
        <v>13</v>
      </c>
      <c r="B21" s="203" t="s">
        <v>149</v>
      </c>
      <c r="C21" s="207" t="s">
        <v>144</v>
      </c>
      <c r="D21" s="45">
        <v>0.420138888888889</v>
      </c>
      <c r="E21" s="45">
        <v>0.4590277777777778</v>
      </c>
      <c r="F21" s="45">
        <v>0.03125</v>
      </c>
      <c r="G21" s="8">
        <f t="shared" si="0"/>
        <v>0.0701388888888888</v>
      </c>
      <c r="H21" s="8">
        <v>0.0971412037037037</v>
      </c>
      <c r="I21" s="30"/>
      <c r="J21" s="3"/>
      <c r="K21" s="3"/>
      <c r="L21" s="29">
        <f t="shared" si="1"/>
        <v>0</v>
      </c>
      <c r="M21" s="25">
        <f t="shared" si="2"/>
        <v>0.0658912037037037</v>
      </c>
      <c r="N21" s="26">
        <f t="shared" si="3"/>
        <v>0.038888888888888806</v>
      </c>
      <c r="O21" s="98">
        <f t="shared" si="4"/>
        <v>0.027002314814814896</v>
      </c>
      <c r="P21" s="16">
        <f t="shared" si="5"/>
        <v>18</v>
      </c>
    </row>
    <row r="22" spans="1:16" ht="18" customHeight="1">
      <c r="A22" s="42" t="s">
        <v>41</v>
      </c>
      <c r="B22" s="202" t="s">
        <v>110</v>
      </c>
      <c r="C22" s="205" t="s">
        <v>111</v>
      </c>
      <c r="D22" s="45">
        <v>0.399305555555555</v>
      </c>
      <c r="E22" s="45">
        <v>0.4361111111111111</v>
      </c>
      <c r="F22" s="45">
        <v>0.0104166666666667</v>
      </c>
      <c r="G22" s="8">
        <f t="shared" si="0"/>
        <v>0.04722222222222279</v>
      </c>
      <c r="H22" s="8">
        <v>0.07701388888888888</v>
      </c>
      <c r="I22" s="31"/>
      <c r="J22" s="31"/>
      <c r="K22" s="31"/>
      <c r="L22" s="29">
        <f t="shared" si="1"/>
        <v>0</v>
      </c>
      <c r="M22" s="25">
        <f t="shared" si="2"/>
        <v>0.06659722222222218</v>
      </c>
      <c r="N22" s="26">
        <f t="shared" si="3"/>
        <v>0.03680555555555609</v>
      </c>
      <c r="O22" s="98">
        <f t="shared" si="4"/>
        <v>0.029791666666666092</v>
      </c>
      <c r="P22" s="16">
        <f t="shared" si="5"/>
        <v>19</v>
      </c>
    </row>
    <row r="23" spans="1:16" ht="18" customHeight="1">
      <c r="A23" s="42" t="s">
        <v>43</v>
      </c>
      <c r="B23" s="203" t="s">
        <v>115</v>
      </c>
      <c r="C23" s="207" t="s">
        <v>116</v>
      </c>
      <c r="D23" s="45">
        <v>0.40625</v>
      </c>
      <c r="E23" s="45">
        <v>0.44305555555555554</v>
      </c>
      <c r="F23" s="45">
        <v>0.0173611111111111</v>
      </c>
      <c r="G23" s="8">
        <f t="shared" si="0"/>
        <v>0.05416666666666664</v>
      </c>
      <c r="H23" s="8">
        <v>0.08605324074074074</v>
      </c>
      <c r="I23" s="31">
        <v>0.001550925925925926</v>
      </c>
      <c r="J23" s="31"/>
      <c r="K23" s="31"/>
      <c r="L23" s="29">
        <f t="shared" si="1"/>
        <v>0.001550925925925926</v>
      </c>
      <c r="M23" s="25">
        <f t="shared" si="2"/>
        <v>0.0671412037037037</v>
      </c>
      <c r="N23" s="26">
        <f t="shared" si="3"/>
        <v>0.03525462962962961</v>
      </c>
      <c r="O23" s="98">
        <f t="shared" si="4"/>
        <v>0.031886574074074095</v>
      </c>
      <c r="P23" s="16">
        <f t="shared" si="5"/>
        <v>20</v>
      </c>
    </row>
    <row r="24" spans="1:16" ht="18" customHeight="1">
      <c r="A24" s="42" t="s">
        <v>24</v>
      </c>
      <c r="B24" s="62"/>
      <c r="C24" s="62"/>
      <c r="D24" s="45"/>
      <c r="E24" s="45"/>
      <c r="F24" s="101"/>
      <c r="G24" s="8">
        <f t="shared" si="0"/>
        <v>0</v>
      </c>
      <c r="H24" s="8"/>
      <c r="I24" s="3"/>
      <c r="J24" s="3"/>
      <c r="K24" s="3"/>
      <c r="L24" s="29">
        <f t="shared" si="1"/>
        <v>0</v>
      </c>
      <c r="M24" s="25">
        <f t="shared" si="2"/>
        <v>0.9</v>
      </c>
      <c r="N24" s="46">
        <f t="shared" si="3"/>
        <v>0</v>
      </c>
      <c r="O24" s="98">
        <f t="shared" si="4"/>
        <v>0.9</v>
      </c>
      <c r="P24" s="16">
        <f t="shared" si="5"/>
        <v>21</v>
      </c>
    </row>
    <row r="25" spans="1:16" s="35" customFormat="1" ht="18" customHeight="1">
      <c r="A25" s="42" t="s">
        <v>25</v>
      </c>
      <c r="B25" s="62"/>
      <c r="C25" s="63"/>
      <c r="D25" s="45"/>
      <c r="E25" s="45"/>
      <c r="F25" s="101"/>
      <c r="G25" s="8">
        <f t="shared" si="0"/>
        <v>0</v>
      </c>
      <c r="H25" s="8"/>
      <c r="I25" s="37"/>
      <c r="J25" s="37"/>
      <c r="K25" s="3"/>
      <c r="L25" s="29">
        <f t="shared" si="1"/>
        <v>0</v>
      </c>
      <c r="M25" s="25">
        <f t="shared" si="2"/>
        <v>0.9</v>
      </c>
      <c r="N25" s="46">
        <f t="shared" si="3"/>
        <v>0</v>
      </c>
      <c r="O25" s="98">
        <f t="shared" si="4"/>
        <v>0.9</v>
      </c>
      <c r="P25" s="34">
        <f t="shared" si="5"/>
        <v>21</v>
      </c>
    </row>
    <row r="26" spans="1:16" ht="18" customHeight="1">
      <c r="A26" s="42" t="s">
        <v>33</v>
      </c>
      <c r="B26" s="63"/>
      <c r="C26" s="64"/>
      <c r="D26" s="45"/>
      <c r="E26" s="45"/>
      <c r="F26" s="101"/>
      <c r="G26" s="8">
        <f t="shared" si="0"/>
        <v>0</v>
      </c>
      <c r="H26" s="8"/>
      <c r="I26" s="3"/>
      <c r="J26" s="3"/>
      <c r="K26" s="3"/>
      <c r="L26" s="29">
        <f t="shared" si="1"/>
        <v>0</v>
      </c>
      <c r="M26" s="25">
        <f t="shared" si="2"/>
        <v>0.9</v>
      </c>
      <c r="N26" s="46">
        <f t="shared" si="3"/>
        <v>0</v>
      </c>
      <c r="O26" s="98">
        <f t="shared" si="4"/>
        <v>0.9</v>
      </c>
      <c r="P26" s="16">
        <f t="shared" si="5"/>
        <v>21</v>
      </c>
    </row>
    <row r="27" spans="1:16" ht="18" customHeight="1">
      <c r="A27" s="42" t="s">
        <v>34</v>
      </c>
      <c r="B27" s="62"/>
      <c r="C27" s="64"/>
      <c r="D27" s="45"/>
      <c r="E27" s="45"/>
      <c r="F27" s="101"/>
      <c r="G27" s="8">
        <f t="shared" si="0"/>
        <v>0</v>
      </c>
      <c r="H27" s="8"/>
      <c r="I27" s="3"/>
      <c r="J27" s="3"/>
      <c r="K27" s="78"/>
      <c r="L27" s="29">
        <f t="shared" si="1"/>
        <v>0</v>
      </c>
      <c r="M27" s="25">
        <f t="shared" si="2"/>
        <v>0.9</v>
      </c>
      <c r="N27" s="26">
        <f t="shared" si="3"/>
        <v>0</v>
      </c>
      <c r="O27" s="98">
        <f t="shared" si="4"/>
        <v>0.9</v>
      </c>
      <c r="P27" s="16">
        <f t="shared" si="5"/>
        <v>21</v>
      </c>
    </row>
    <row r="28" spans="1:16" ht="18" customHeight="1">
      <c r="A28" s="42" t="s">
        <v>35</v>
      </c>
      <c r="B28" s="62"/>
      <c r="C28" s="64"/>
      <c r="D28" s="45"/>
      <c r="E28" s="45"/>
      <c r="F28" s="101"/>
      <c r="G28" s="8">
        <f t="shared" si="0"/>
        <v>0</v>
      </c>
      <c r="H28" s="8"/>
      <c r="I28" s="3"/>
      <c r="J28" s="30"/>
      <c r="K28" s="30"/>
      <c r="L28" s="29">
        <f t="shared" si="1"/>
        <v>0</v>
      </c>
      <c r="M28" s="25">
        <f t="shared" si="2"/>
        <v>0.9</v>
      </c>
      <c r="N28" s="26">
        <f t="shared" si="3"/>
        <v>0</v>
      </c>
      <c r="O28" s="98">
        <f t="shared" si="4"/>
        <v>0.9</v>
      </c>
      <c r="P28" s="16">
        <f t="shared" si="5"/>
        <v>21</v>
      </c>
    </row>
    <row r="29" spans="1:16" ht="17.25">
      <c r="A29" s="42" t="s">
        <v>36</v>
      </c>
      <c r="B29" s="62"/>
      <c r="C29" s="62"/>
      <c r="D29" s="8"/>
      <c r="E29" s="3"/>
      <c r="F29" s="3"/>
      <c r="G29" s="8">
        <f t="shared" si="0"/>
        <v>0</v>
      </c>
      <c r="H29" s="8"/>
      <c r="I29" s="3"/>
      <c r="J29" s="3"/>
      <c r="K29" s="3"/>
      <c r="L29" s="29">
        <f t="shared" si="1"/>
        <v>0</v>
      </c>
      <c r="M29" s="25">
        <f t="shared" si="2"/>
        <v>0.9</v>
      </c>
      <c r="N29" s="26">
        <f t="shared" si="3"/>
        <v>0</v>
      </c>
      <c r="O29" s="98">
        <f t="shared" si="4"/>
        <v>0.9</v>
      </c>
      <c r="P29" s="16">
        <f t="shared" si="5"/>
        <v>21</v>
      </c>
    </row>
    <row r="30" spans="1:16" ht="18" thickBot="1">
      <c r="A30" s="43" t="s">
        <v>37</v>
      </c>
      <c r="B30" s="79"/>
      <c r="C30" s="79"/>
      <c r="D30" s="47"/>
      <c r="E30" s="4"/>
      <c r="F30" s="4"/>
      <c r="G30" s="47">
        <f t="shared" si="0"/>
        <v>0</v>
      </c>
      <c r="H30" s="47"/>
      <c r="I30" s="4"/>
      <c r="J30" s="4"/>
      <c r="K30" s="4"/>
      <c r="L30" s="213">
        <f t="shared" si="1"/>
        <v>0</v>
      </c>
      <c r="M30" s="27">
        <f t="shared" si="2"/>
        <v>0.9</v>
      </c>
      <c r="N30" s="28">
        <f t="shared" si="3"/>
        <v>0</v>
      </c>
      <c r="O30" s="98">
        <f t="shared" si="4"/>
        <v>0.9</v>
      </c>
      <c r="P30" s="14">
        <f t="shared" si="5"/>
        <v>21</v>
      </c>
    </row>
  </sheetData>
  <sheetProtection/>
  <mergeCells count="7">
    <mergeCell ref="A1:P1"/>
    <mergeCell ref="B2:B3"/>
    <mergeCell ref="C2:C3"/>
    <mergeCell ref="D2:E2"/>
    <mergeCell ref="F2:H2"/>
    <mergeCell ref="I2:K2"/>
    <mergeCell ref="P2:P3"/>
  </mergeCells>
  <conditionalFormatting sqref="P4:P30">
    <cfRule type="expression" priority="1" dxfId="12" stopIfTrue="1">
      <formula>(H4=0)</formula>
    </cfRule>
  </conditionalFormatting>
  <conditionalFormatting sqref="M4:M30">
    <cfRule type="cellIs" priority="2" dxfId="13" operator="equal" stopIfTrue="1">
      <formula>0.9</formula>
    </cfRule>
  </conditionalFormatting>
  <conditionalFormatting sqref="N4:O30">
    <cfRule type="cellIs" priority="3" dxfId="13" operator="lessThan" stopIfTrue="1">
      <formula>0</formula>
    </cfRule>
  </conditionalFormatting>
  <printOptions horizontalCentered="1"/>
  <pageMargins left="0.1968503937007874" right="0.1968503937007874" top="0.3937007874015748" bottom="0.35433070866141736" header="0.2362204724409449" footer="0.15748031496062992"/>
  <pageSetup fitToHeight="1" fitToWidth="1" horizontalDpi="600" verticalDpi="600" orientation="landscape" paperSize="9" scale="66" r:id="rId1"/>
  <headerFooter alignWithMargins="0">
    <oddHeader>&amp;LMemoriál Františka Frajta  XXII.ročník&amp;RHasičský záchranný sbor Zlínského kraje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2:G43"/>
  <sheetViews>
    <sheetView zoomScalePageLayoutView="0" workbookViewId="0" topLeftCell="A1">
      <pane ySplit="3" topLeftCell="A6" activePane="bottomLeft" state="frozen"/>
      <selection pane="topLeft" activeCell="A1" sqref="A1"/>
      <selection pane="bottomLeft" activeCell="B10" sqref="B10:C26"/>
    </sheetView>
  </sheetViews>
  <sheetFormatPr defaultColWidth="9.00390625" defaultRowHeight="12.75"/>
  <cols>
    <col min="1" max="1" width="8.625" style="0" customWidth="1"/>
    <col min="2" max="2" width="30.50390625" style="0" customWidth="1"/>
    <col min="3" max="3" width="41.625" style="0" customWidth="1"/>
    <col min="4" max="4" width="21.625" style="0" customWidth="1"/>
    <col min="5" max="5" width="9.125" style="0" hidden="1" customWidth="1"/>
  </cols>
  <sheetData>
    <row r="2" spans="1:4" ht="18">
      <c r="A2" s="226" t="s">
        <v>30</v>
      </c>
      <c r="B2" s="226"/>
      <c r="C2" s="226"/>
      <c r="D2" s="226"/>
    </row>
    <row r="4" spans="1:5" ht="21">
      <c r="A4" s="227" t="s">
        <v>100</v>
      </c>
      <c r="B4" s="227"/>
      <c r="C4" s="227"/>
      <c r="D4" s="227"/>
      <c r="E4" s="227"/>
    </row>
    <row r="6" spans="2:4" ht="15">
      <c r="B6" s="152"/>
      <c r="C6" s="152"/>
      <c r="D6" s="152"/>
    </row>
    <row r="8" spans="2:4" ht="13.5" thickBot="1">
      <c r="B8" s="153"/>
      <c r="C8" s="153"/>
      <c r="D8" s="153"/>
    </row>
    <row r="9" spans="1:4" ht="15.75" thickBot="1">
      <c r="A9" s="154" t="s">
        <v>26</v>
      </c>
      <c r="B9" s="155" t="s">
        <v>12</v>
      </c>
      <c r="C9" s="156"/>
      <c r="D9" s="102" t="s">
        <v>58</v>
      </c>
    </row>
    <row r="10" spans="1:7" s="160" customFormat="1" ht="18" customHeight="1">
      <c r="A10" s="157" t="s">
        <v>38</v>
      </c>
      <c r="B10" s="158" t="s">
        <v>94</v>
      </c>
      <c r="C10" s="158" t="s">
        <v>102</v>
      </c>
      <c r="D10" s="159" t="s">
        <v>103</v>
      </c>
      <c r="F10" s="161"/>
      <c r="G10" s="162"/>
    </row>
    <row r="11" spans="1:7" s="160" customFormat="1" ht="18" customHeight="1">
      <c r="A11" s="157" t="s">
        <v>39</v>
      </c>
      <c r="B11" s="163" t="s">
        <v>104</v>
      </c>
      <c r="C11" s="163" t="s">
        <v>105</v>
      </c>
      <c r="D11" s="164" t="s">
        <v>106</v>
      </c>
      <c r="F11" s="161"/>
      <c r="G11" s="162"/>
    </row>
    <row r="12" spans="1:7" s="160" customFormat="1" ht="18" customHeight="1">
      <c r="A12" s="157" t="s">
        <v>40</v>
      </c>
      <c r="B12" s="163" t="s">
        <v>107</v>
      </c>
      <c r="C12" s="163" t="s">
        <v>108</v>
      </c>
      <c r="D12" s="164" t="s">
        <v>109</v>
      </c>
      <c r="F12" s="161"/>
      <c r="G12" s="162"/>
    </row>
    <row r="13" spans="1:7" s="160" customFormat="1" ht="15.75">
      <c r="A13" s="157" t="s">
        <v>41</v>
      </c>
      <c r="B13" s="163" t="s">
        <v>110</v>
      </c>
      <c r="C13" s="163" t="s">
        <v>111</v>
      </c>
      <c r="D13" s="165" t="s">
        <v>112</v>
      </c>
      <c r="F13" s="161"/>
      <c r="G13" s="162"/>
    </row>
    <row r="14" spans="1:7" s="160" customFormat="1" ht="15.75">
      <c r="A14" s="157" t="s">
        <v>42</v>
      </c>
      <c r="B14" s="163" t="s">
        <v>61</v>
      </c>
      <c r="C14" s="163" t="s">
        <v>113</v>
      </c>
      <c r="D14" s="164" t="s">
        <v>114</v>
      </c>
      <c r="F14" s="161"/>
      <c r="G14" s="162"/>
    </row>
    <row r="15" spans="1:7" s="160" customFormat="1" ht="15.75">
      <c r="A15" s="157" t="s">
        <v>43</v>
      </c>
      <c r="B15" s="163" t="s">
        <v>115</v>
      </c>
      <c r="C15" s="163" t="s">
        <v>116</v>
      </c>
      <c r="D15" s="166" t="s">
        <v>117</v>
      </c>
      <c r="F15" s="161"/>
      <c r="G15" s="162"/>
    </row>
    <row r="16" spans="1:7" s="160" customFormat="1" ht="15.75">
      <c r="A16" s="157" t="s">
        <v>44</v>
      </c>
      <c r="B16" s="163" t="s">
        <v>118</v>
      </c>
      <c r="C16" s="163" t="s">
        <v>77</v>
      </c>
      <c r="D16" s="165" t="s">
        <v>119</v>
      </c>
      <c r="F16" s="161"/>
      <c r="G16" s="162"/>
    </row>
    <row r="17" spans="1:7" s="160" customFormat="1" ht="15.75">
      <c r="A17" s="157" t="s">
        <v>45</v>
      </c>
      <c r="B17" s="167" t="s">
        <v>120</v>
      </c>
      <c r="C17" s="163" t="s">
        <v>121</v>
      </c>
      <c r="D17" s="166" t="s">
        <v>119</v>
      </c>
      <c r="F17" s="161"/>
      <c r="G17" s="162"/>
    </row>
    <row r="18" spans="1:7" s="160" customFormat="1" ht="15.75">
      <c r="A18" s="157" t="s">
        <v>46</v>
      </c>
      <c r="B18" s="168" t="s">
        <v>122</v>
      </c>
      <c r="C18" s="168" t="s">
        <v>123</v>
      </c>
      <c r="D18" s="166" t="s">
        <v>119</v>
      </c>
      <c r="F18" s="161"/>
      <c r="G18" s="162"/>
    </row>
    <row r="19" spans="1:7" s="160" customFormat="1" ht="18" customHeight="1">
      <c r="A19" s="157" t="s">
        <v>13</v>
      </c>
      <c r="B19" s="169" t="s">
        <v>66</v>
      </c>
      <c r="C19" s="170" t="s">
        <v>124</v>
      </c>
      <c r="D19" s="171" t="s">
        <v>125</v>
      </c>
      <c r="F19" s="161"/>
      <c r="G19" s="162"/>
    </row>
    <row r="20" spans="1:7" s="160" customFormat="1" ht="16.5">
      <c r="A20" s="157" t="s">
        <v>14</v>
      </c>
      <c r="B20" s="169" t="s">
        <v>126</v>
      </c>
      <c r="C20" s="172" t="s">
        <v>127</v>
      </c>
      <c r="D20" s="173" t="s">
        <v>128</v>
      </c>
      <c r="F20" s="161"/>
      <c r="G20" s="162"/>
    </row>
    <row r="21" spans="1:7" s="160" customFormat="1" ht="16.5">
      <c r="A21" s="157" t="s">
        <v>15</v>
      </c>
      <c r="B21" s="169" t="s">
        <v>129</v>
      </c>
      <c r="C21" s="174" t="s">
        <v>130</v>
      </c>
      <c r="D21" s="169" t="s">
        <v>129</v>
      </c>
      <c r="F21" s="161"/>
      <c r="G21" s="162"/>
    </row>
    <row r="22" spans="1:7" s="160" customFormat="1" ht="16.5">
      <c r="A22" s="157" t="s">
        <v>16</v>
      </c>
      <c r="B22" s="169" t="s">
        <v>131</v>
      </c>
      <c r="C22" s="172" t="s">
        <v>132</v>
      </c>
      <c r="D22" s="173" t="s">
        <v>133</v>
      </c>
      <c r="F22" s="161"/>
      <c r="G22" s="162"/>
    </row>
    <row r="23" spans="1:7" s="160" customFormat="1" ht="16.5">
      <c r="A23" s="157" t="s">
        <v>17</v>
      </c>
      <c r="B23" s="169" t="s">
        <v>134</v>
      </c>
      <c r="C23" s="170" t="s">
        <v>135</v>
      </c>
      <c r="D23" s="175" t="s">
        <v>136</v>
      </c>
      <c r="F23" s="161"/>
      <c r="G23" s="162"/>
    </row>
    <row r="24" spans="1:7" s="160" customFormat="1" ht="16.5">
      <c r="A24" s="157" t="s">
        <v>18</v>
      </c>
      <c r="B24" s="176" t="s">
        <v>137</v>
      </c>
      <c r="C24" s="177" t="s">
        <v>138</v>
      </c>
      <c r="D24" s="178" t="s">
        <v>139</v>
      </c>
      <c r="F24" s="161"/>
      <c r="G24" s="162"/>
    </row>
    <row r="25" spans="1:7" s="160" customFormat="1" ht="16.5">
      <c r="A25" s="157" t="s">
        <v>19</v>
      </c>
      <c r="B25" s="179" t="s">
        <v>140</v>
      </c>
      <c r="C25" s="170" t="s">
        <v>141</v>
      </c>
      <c r="D25" s="173" t="s">
        <v>139</v>
      </c>
      <c r="F25" s="161"/>
      <c r="G25" s="162"/>
    </row>
    <row r="26" spans="1:7" s="160" customFormat="1" ht="16.5">
      <c r="A26" s="157" t="s">
        <v>20</v>
      </c>
      <c r="B26" s="176" t="s">
        <v>142</v>
      </c>
      <c r="C26" s="177" t="s">
        <v>143</v>
      </c>
      <c r="D26" s="173" t="s">
        <v>139</v>
      </c>
      <c r="F26" s="161"/>
      <c r="G26" s="162"/>
    </row>
    <row r="27" spans="1:7" s="160" customFormat="1" ht="15">
      <c r="A27" s="157" t="s">
        <v>21</v>
      </c>
      <c r="B27" s="180"/>
      <c r="C27" s="181"/>
      <c r="D27" s="182"/>
      <c r="F27" s="161"/>
      <c r="G27" s="162"/>
    </row>
    <row r="28" spans="1:7" s="160" customFormat="1" ht="15">
      <c r="A28" s="157" t="s">
        <v>22</v>
      </c>
      <c r="B28" s="180"/>
      <c r="C28" s="181"/>
      <c r="D28" s="182"/>
      <c r="F28" s="161"/>
      <c r="G28" s="162"/>
    </row>
    <row r="29" spans="1:7" s="160" customFormat="1" ht="16.5">
      <c r="A29" s="157" t="s">
        <v>23</v>
      </c>
      <c r="B29" s="176"/>
      <c r="C29" s="177"/>
      <c r="D29" s="173"/>
      <c r="F29" s="161"/>
      <c r="G29" s="162"/>
    </row>
    <row r="30" spans="1:7" s="160" customFormat="1" ht="15">
      <c r="A30" s="157" t="s">
        <v>24</v>
      </c>
      <c r="B30" s="183"/>
      <c r="C30" s="184"/>
      <c r="D30" s="67"/>
      <c r="F30" s="161"/>
      <c r="G30" s="162"/>
    </row>
    <row r="31" spans="1:6" s="160" customFormat="1" ht="15">
      <c r="A31" s="157" t="s">
        <v>25</v>
      </c>
      <c r="B31" s="185"/>
      <c r="C31" s="186"/>
      <c r="D31" s="68"/>
      <c r="F31" s="161"/>
    </row>
    <row r="32" spans="1:6" s="160" customFormat="1" ht="15">
      <c r="A32" s="157" t="s">
        <v>33</v>
      </c>
      <c r="B32" s="187"/>
      <c r="C32" s="184"/>
      <c r="D32" s="67"/>
      <c r="F32" s="161"/>
    </row>
    <row r="33" spans="1:6" s="160" customFormat="1" ht="15">
      <c r="A33" s="157" t="s">
        <v>34</v>
      </c>
      <c r="B33" s="188"/>
      <c r="C33" s="186"/>
      <c r="D33" s="68"/>
      <c r="F33" s="161"/>
    </row>
    <row r="34" spans="1:6" s="160" customFormat="1" ht="15">
      <c r="A34" s="157" t="s">
        <v>35</v>
      </c>
      <c r="B34" s="185"/>
      <c r="C34" s="186"/>
      <c r="D34" s="68"/>
      <c r="F34" s="161"/>
    </row>
    <row r="35" spans="1:6" s="160" customFormat="1" ht="15">
      <c r="A35" s="157" t="s">
        <v>36</v>
      </c>
      <c r="B35" s="185"/>
      <c r="C35" s="189"/>
      <c r="D35" s="68"/>
      <c r="F35" s="161"/>
    </row>
    <row r="36" spans="1:6" s="160" customFormat="1" ht="18" customHeight="1">
      <c r="A36" s="157" t="s">
        <v>37</v>
      </c>
      <c r="B36" s="190"/>
      <c r="C36" s="184"/>
      <c r="D36" s="67"/>
      <c r="F36" s="161"/>
    </row>
    <row r="37" spans="1:6" s="160" customFormat="1" ht="18" customHeight="1">
      <c r="A37" s="157" t="s">
        <v>47</v>
      </c>
      <c r="B37" s="183"/>
      <c r="C37" s="191"/>
      <c r="D37" s="67"/>
      <c r="F37" s="161"/>
    </row>
    <row r="38" spans="1:6" s="160" customFormat="1" ht="18" customHeight="1">
      <c r="A38" s="192" t="s">
        <v>48</v>
      </c>
      <c r="B38" s="193"/>
      <c r="C38" s="194"/>
      <c r="D38" s="67"/>
      <c r="F38" s="161"/>
    </row>
    <row r="39" spans="1:6" s="160" customFormat="1" ht="15.75" thickBot="1">
      <c r="A39" s="195" t="s">
        <v>50</v>
      </c>
      <c r="B39" s="196"/>
      <c r="C39" s="197"/>
      <c r="D39" s="198"/>
      <c r="F39" s="161"/>
    </row>
    <row r="40" spans="2:4" ht="15">
      <c r="B40" s="160"/>
      <c r="C40" s="160"/>
      <c r="D40" s="160"/>
    </row>
    <row r="41" spans="2:4" ht="15">
      <c r="B41" s="160"/>
      <c r="C41" s="160"/>
      <c r="D41" s="160"/>
    </row>
    <row r="42" spans="2:4" ht="15">
      <c r="B42" s="160"/>
      <c r="C42" s="160"/>
      <c r="D42" s="160"/>
    </row>
    <row r="43" spans="2:4" ht="15">
      <c r="B43" s="160"/>
      <c r="C43" s="160"/>
      <c r="D43" s="160"/>
    </row>
  </sheetData>
  <sheetProtection/>
  <mergeCells count="2">
    <mergeCell ref="A2:D2"/>
    <mergeCell ref="A4:E4"/>
  </mergeCells>
  <printOptions horizontalCentered="1"/>
  <pageMargins left="0.4330708661417323" right="0.31496062992125984" top="0.4724409448818898" bottom="0.4330708661417323" header="0.2755905511811024" footer="0.2362204724409449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D31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25" defaultRowHeight="12.75"/>
  <cols>
    <col min="1" max="1" width="9.00390625" style="10" customWidth="1"/>
    <col min="2" max="2" width="32.875" style="10" bestFit="1" customWidth="1"/>
    <col min="3" max="3" width="39.375" style="10" bestFit="1" customWidth="1"/>
    <col min="4" max="4" width="19.125" style="10" bestFit="1" customWidth="1"/>
    <col min="5" max="16384" width="9.125" style="10" customWidth="1"/>
  </cols>
  <sheetData>
    <row r="1" spans="1:4" s="11" customFormat="1" ht="15.75" thickBot="1">
      <c r="A1" s="87" t="s">
        <v>26</v>
      </c>
      <c r="B1" s="88" t="s">
        <v>12</v>
      </c>
      <c r="C1" s="108" t="s">
        <v>31</v>
      </c>
      <c r="D1" s="102" t="s">
        <v>58</v>
      </c>
    </row>
    <row r="2" spans="1:4" ht="15">
      <c r="A2" s="72" t="s">
        <v>38</v>
      </c>
      <c r="B2" s="136" t="s">
        <v>79</v>
      </c>
      <c r="C2" s="136" t="s">
        <v>80</v>
      </c>
      <c r="D2" s="147" t="s">
        <v>81</v>
      </c>
    </row>
    <row r="3" spans="1:4" ht="15">
      <c r="A3" s="59" t="s">
        <v>39</v>
      </c>
      <c r="B3" s="138" t="s">
        <v>61</v>
      </c>
      <c r="C3" s="138" t="s">
        <v>62</v>
      </c>
      <c r="D3" s="148" t="s">
        <v>63</v>
      </c>
    </row>
    <row r="4" spans="1:4" ht="15">
      <c r="A4" s="59" t="s">
        <v>40</v>
      </c>
      <c r="B4" s="138" t="s">
        <v>60</v>
      </c>
      <c r="C4" s="145" t="s">
        <v>82</v>
      </c>
      <c r="D4" s="149" t="s">
        <v>65</v>
      </c>
    </row>
    <row r="5" spans="1:4" ht="15">
      <c r="A5" s="59" t="s">
        <v>41</v>
      </c>
      <c r="B5" s="139" t="s">
        <v>66</v>
      </c>
      <c r="C5" s="140" t="s">
        <v>67</v>
      </c>
      <c r="D5" s="150" t="s">
        <v>68</v>
      </c>
    </row>
    <row r="6" spans="1:4" ht="15">
      <c r="A6" s="59" t="s">
        <v>42</v>
      </c>
      <c r="B6" s="140" t="s">
        <v>83</v>
      </c>
      <c r="C6" s="140" t="s">
        <v>84</v>
      </c>
      <c r="D6" s="148" t="s">
        <v>85</v>
      </c>
    </row>
    <row r="7" spans="1:4" ht="15">
      <c r="A7" s="59" t="s">
        <v>43</v>
      </c>
      <c r="B7" s="138" t="s">
        <v>86</v>
      </c>
      <c r="C7" s="138" t="s">
        <v>69</v>
      </c>
      <c r="D7" s="148" t="s">
        <v>32</v>
      </c>
    </row>
    <row r="8" spans="1:4" ht="15">
      <c r="A8" s="59" t="s">
        <v>44</v>
      </c>
      <c r="B8" s="141" t="s">
        <v>64</v>
      </c>
      <c r="C8" s="141" t="s">
        <v>87</v>
      </c>
      <c r="D8" s="148" t="s">
        <v>85</v>
      </c>
    </row>
    <row r="9" spans="1:4" ht="15">
      <c r="A9" s="59" t="s">
        <v>45</v>
      </c>
      <c r="B9" s="138" t="s">
        <v>59</v>
      </c>
      <c r="C9" s="138" t="s">
        <v>88</v>
      </c>
      <c r="D9" s="148" t="s">
        <v>65</v>
      </c>
    </row>
    <row r="10" spans="1:4" ht="15">
      <c r="A10" s="59" t="s">
        <v>46</v>
      </c>
      <c r="B10" s="138" t="s">
        <v>70</v>
      </c>
      <c r="C10" s="141" t="s">
        <v>89</v>
      </c>
      <c r="D10" s="146" t="s">
        <v>90</v>
      </c>
    </row>
    <row r="11" spans="1:4" ht="15">
      <c r="A11" s="59" t="s">
        <v>13</v>
      </c>
      <c r="B11" s="138" t="s">
        <v>71</v>
      </c>
      <c r="C11" s="138" t="s">
        <v>72</v>
      </c>
      <c r="D11" s="148" t="s">
        <v>73</v>
      </c>
    </row>
    <row r="12" spans="1:4" ht="15">
      <c r="A12" s="59" t="s">
        <v>14</v>
      </c>
      <c r="B12" s="138" t="s">
        <v>91</v>
      </c>
      <c r="C12" s="146" t="s">
        <v>74</v>
      </c>
      <c r="D12" s="148" t="s">
        <v>75</v>
      </c>
    </row>
    <row r="13" spans="1:4" ht="15">
      <c r="A13" s="59" t="s">
        <v>15</v>
      </c>
      <c r="B13" s="138" t="s">
        <v>92</v>
      </c>
      <c r="C13" s="138" t="s">
        <v>93</v>
      </c>
      <c r="D13" s="148" t="s">
        <v>65</v>
      </c>
    </row>
    <row r="14" spans="1:4" ht="15">
      <c r="A14" s="59" t="s">
        <v>16</v>
      </c>
      <c r="B14" s="138" t="s">
        <v>94</v>
      </c>
      <c r="C14" s="141" t="s">
        <v>95</v>
      </c>
      <c r="D14" s="151" t="s">
        <v>96</v>
      </c>
    </row>
    <row r="15" spans="1:4" ht="15">
      <c r="A15" s="59" t="s">
        <v>17</v>
      </c>
      <c r="B15" s="142" t="s">
        <v>76</v>
      </c>
      <c r="C15" s="142" t="s">
        <v>77</v>
      </c>
      <c r="D15" s="148" t="s">
        <v>78</v>
      </c>
    </row>
    <row r="16" spans="1:4" ht="15">
      <c r="A16" s="59" t="s">
        <v>18</v>
      </c>
      <c r="B16" s="144" t="s">
        <v>97</v>
      </c>
      <c r="C16" s="141" t="s">
        <v>98</v>
      </c>
      <c r="D16" s="148" t="s">
        <v>58</v>
      </c>
    </row>
    <row r="17" spans="1:4" ht="15">
      <c r="A17" s="59" t="s">
        <v>19</v>
      </c>
      <c r="B17" s="143"/>
      <c r="C17" s="141"/>
      <c r="D17" s="137"/>
    </row>
    <row r="18" spans="1:4" ht="18.75">
      <c r="A18" s="59" t="s">
        <v>20</v>
      </c>
      <c r="B18" s="119"/>
      <c r="C18" s="120"/>
      <c r="D18" s="135"/>
    </row>
    <row r="19" spans="1:4" ht="18.75">
      <c r="A19" s="59" t="s">
        <v>21</v>
      </c>
      <c r="B19" s="123"/>
      <c r="C19" s="133"/>
      <c r="D19" s="134"/>
    </row>
    <row r="20" spans="1:4" ht="15">
      <c r="A20" s="59" t="s">
        <v>22</v>
      </c>
      <c r="B20" s="60"/>
      <c r="C20" s="103"/>
      <c r="D20" s="109"/>
    </row>
    <row r="21" spans="1:4" ht="15">
      <c r="A21" s="59" t="s">
        <v>23</v>
      </c>
      <c r="B21" s="60"/>
      <c r="C21" s="103"/>
      <c r="D21" s="109"/>
    </row>
    <row r="22" spans="1:4" ht="15">
      <c r="A22" s="59" t="s">
        <v>24</v>
      </c>
      <c r="B22" s="60"/>
      <c r="C22" s="103"/>
      <c r="D22" s="109"/>
    </row>
    <row r="23" spans="1:4" ht="15">
      <c r="A23" s="59" t="s">
        <v>25</v>
      </c>
      <c r="B23" s="61"/>
      <c r="C23" s="104"/>
      <c r="D23" s="109"/>
    </row>
    <row r="24" spans="1:4" ht="15">
      <c r="A24" s="59" t="s">
        <v>33</v>
      </c>
      <c r="B24" s="60"/>
      <c r="C24" s="105"/>
      <c r="D24" s="109"/>
    </row>
    <row r="25" spans="1:4" ht="15">
      <c r="A25" s="59" t="s">
        <v>34</v>
      </c>
      <c r="B25" s="60"/>
      <c r="C25" s="105"/>
      <c r="D25" s="109"/>
    </row>
    <row r="26" spans="1:4" ht="15">
      <c r="A26" s="59" t="s">
        <v>35</v>
      </c>
      <c r="B26" s="60"/>
      <c r="C26" s="105"/>
      <c r="D26" s="109"/>
    </row>
    <row r="27" spans="1:4" ht="15">
      <c r="A27" s="59" t="s">
        <v>36</v>
      </c>
      <c r="B27" s="60"/>
      <c r="C27" s="103"/>
      <c r="D27" s="109"/>
    </row>
    <row r="28" spans="1:4" ht="15">
      <c r="A28" s="59" t="s">
        <v>37</v>
      </c>
      <c r="B28" s="73"/>
      <c r="C28" s="106"/>
      <c r="D28" s="109"/>
    </row>
    <row r="29" spans="1:4" ht="15">
      <c r="A29" s="59" t="s">
        <v>47</v>
      </c>
      <c r="B29" s="60"/>
      <c r="C29" s="105"/>
      <c r="D29" s="109"/>
    </row>
    <row r="30" spans="1:4" ht="15">
      <c r="A30" s="59" t="s">
        <v>48</v>
      </c>
      <c r="B30" s="60"/>
      <c r="C30" s="105"/>
      <c r="D30" s="109"/>
    </row>
    <row r="31" spans="1:4" ht="15.75" thickBot="1">
      <c r="A31" s="69" t="s">
        <v>50</v>
      </c>
      <c r="B31" s="75"/>
      <c r="C31" s="107"/>
      <c r="D31" s="110"/>
    </row>
  </sheetData>
  <sheetProtection/>
  <printOptions horizontalCentered="1"/>
  <pageMargins left="0.4330708661417323" right="0.31496062992125984" top="0.4724409448818898" bottom="0.4330708661417323" header="0.2755905511811024" footer="0.2362204724409449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P23"/>
  <sheetViews>
    <sheetView zoomScale="75" zoomScaleNormal="75" zoomScaleSheetLayoutView="100" workbookViewId="0" topLeftCell="A1">
      <selection activeCell="P4" sqref="P4"/>
    </sheetView>
  </sheetViews>
  <sheetFormatPr defaultColWidth="9.125" defaultRowHeight="12.75"/>
  <cols>
    <col min="1" max="1" width="7.625" style="13" customWidth="1"/>
    <col min="2" max="2" width="32.00390625" style="10" customWidth="1"/>
    <col min="3" max="3" width="38.375" style="1" customWidth="1"/>
    <col min="4" max="4" width="13.50390625" style="1" customWidth="1"/>
    <col min="5" max="5" width="15.50390625" style="1" customWidth="1"/>
    <col min="6" max="6" width="10.125" style="9" customWidth="1"/>
    <col min="7" max="7" width="13.375" style="9" customWidth="1"/>
    <col min="8" max="8" width="13.625" style="9" customWidth="1"/>
    <col min="9" max="9" width="8.50390625" style="9" customWidth="1"/>
    <col min="10" max="10" width="11.875" style="9" customWidth="1"/>
    <col min="11" max="11" width="9.00390625" style="9" customWidth="1"/>
    <col min="12" max="12" width="9.50390625" style="9" bestFit="1" customWidth="1"/>
    <col min="13" max="13" width="22.00390625" style="9" customWidth="1"/>
    <col min="14" max="15" width="18.50390625" style="9" customWidth="1"/>
    <col min="16" max="16" width="11.50390625" style="17" customWidth="1"/>
    <col min="17" max="16384" width="9.125" style="10" customWidth="1"/>
  </cols>
  <sheetData>
    <row r="1" spans="1:16" ht="33" customHeight="1" thickBot="1">
      <c r="A1" s="214" t="s">
        <v>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ht="27.75" customHeight="1" thickBot="1">
      <c r="A2" s="40" t="s">
        <v>6</v>
      </c>
      <c r="B2" s="215" t="s">
        <v>27</v>
      </c>
      <c r="C2" s="217" t="s">
        <v>29</v>
      </c>
      <c r="D2" s="230" t="s">
        <v>53</v>
      </c>
      <c r="E2" s="231"/>
      <c r="F2" s="228" t="s">
        <v>52</v>
      </c>
      <c r="G2" s="228"/>
      <c r="H2" s="229"/>
      <c r="I2" s="223" t="s">
        <v>11</v>
      </c>
      <c r="J2" s="223"/>
      <c r="K2" s="223"/>
      <c r="L2" s="96" t="s">
        <v>55</v>
      </c>
      <c r="M2" s="19" t="s">
        <v>8</v>
      </c>
      <c r="N2" s="20" t="s">
        <v>10</v>
      </c>
      <c r="O2" s="97" t="s">
        <v>54</v>
      </c>
      <c r="P2" s="224" t="s">
        <v>26</v>
      </c>
    </row>
    <row r="3" spans="1:16" ht="27.75" customHeight="1" thickBot="1">
      <c r="A3" s="41" t="s">
        <v>0</v>
      </c>
      <c r="B3" s="216"/>
      <c r="C3" s="218"/>
      <c r="D3" s="80" t="s">
        <v>49</v>
      </c>
      <c r="E3" s="81" t="s">
        <v>51</v>
      </c>
      <c r="F3" s="57" t="s">
        <v>1</v>
      </c>
      <c r="G3" s="58" t="s">
        <v>3</v>
      </c>
      <c r="H3" s="81" t="s">
        <v>4</v>
      </c>
      <c r="I3" s="6" t="s">
        <v>7</v>
      </c>
      <c r="J3" s="6" t="s">
        <v>5</v>
      </c>
      <c r="K3" s="6" t="s">
        <v>2</v>
      </c>
      <c r="L3" s="6" t="s">
        <v>56</v>
      </c>
      <c r="M3" s="21" t="s">
        <v>9</v>
      </c>
      <c r="N3" s="22" t="s">
        <v>9</v>
      </c>
      <c r="O3" s="22" t="s">
        <v>9</v>
      </c>
      <c r="P3" s="225"/>
    </row>
    <row r="4" spans="1:16" ht="27.75" customHeight="1">
      <c r="A4" s="111" t="s">
        <v>38</v>
      </c>
      <c r="B4" s="136" t="s">
        <v>79</v>
      </c>
      <c r="C4" s="136" t="s">
        <v>80</v>
      </c>
      <c r="D4" s="112"/>
      <c r="E4" s="113"/>
      <c r="F4" s="94"/>
      <c r="G4" s="12"/>
      <c r="H4" s="82"/>
      <c r="I4" s="31"/>
      <c r="J4" s="29"/>
      <c r="K4" s="29"/>
      <c r="L4" s="29"/>
      <c r="M4" s="23"/>
      <c r="N4" s="24"/>
      <c r="O4" s="98"/>
      <c r="P4" s="15" t="e">
        <f aca="true" t="shared" si="0" ref="P4:P23">RANK(M4,$M$4:$M$23,1)</f>
        <v>#N/A</v>
      </c>
    </row>
    <row r="5" spans="1:16" ht="27.75" customHeight="1">
      <c r="A5" s="42" t="s">
        <v>39</v>
      </c>
      <c r="B5" s="138" t="s">
        <v>61</v>
      </c>
      <c r="C5" s="138" t="s">
        <v>62</v>
      </c>
      <c r="D5" s="114"/>
      <c r="E5" s="116"/>
      <c r="F5" s="95"/>
      <c r="G5" s="12"/>
      <c r="H5" s="5"/>
      <c r="I5" s="31"/>
      <c r="J5" s="31"/>
      <c r="K5" s="31"/>
      <c r="L5" s="29"/>
      <c r="M5" s="23"/>
      <c r="N5" s="24"/>
      <c r="O5" s="98"/>
      <c r="P5" s="15" t="e">
        <f t="shared" si="0"/>
        <v>#N/A</v>
      </c>
    </row>
    <row r="6" spans="1:16" ht="27.75" customHeight="1">
      <c r="A6" s="42" t="s">
        <v>40</v>
      </c>
      <c r="B6" s="138" t="s">
        <v>60</v>
      </c>
      <c r="C6" s="145" t="s">
        <v>82</v>
      </c>
      <c r="D6" s="112"/>
      <c r="E6" s="113"/>
      <c r="F6" s="95"/>
      <c r="G6" s="12"/>
      <c r="H6" s="82"/>
      <c r="I6" s="31"/>
      <c r="J6" s="31"/>
      <c r="K6" s="31"/>
      <c r="L6" s="29"/>
      <c r="M6" s="23"/>
      <c r="N6" s="24"/>
      <c r="O6" s="98"/>
      <c r="P6" s="15" t="e">
        <f t="shared" si="0"/>
        <v>#N/A</v>
      </c>
    </row>
    <row r="7" spans="1:16" ht="27.75" customHeight="1">
      <c r="A7" s="42" t="s">
        <v>41</v>
      </c>
      <c r="B7" s="139" t="s">
        <v>66</v>
      </c>
      <c r="C7" s="140" t="s">
        <v>67</v>
      </c>
      <c r="D7" s="115"/>
      <c r="E7" s="113"/>
      <c r="F7" s="95"/>
      <c r="G7" s="12"/>
      <c r="H7" s="5"/>
      <c r="I7" s="31"/>
      <c r="J7" s="31"/>
      <c r="K7" s="31"/>
      <c r="L7" s="29"/>
      <c r="M7" s="23"/>
      <c r="N7" s="24"/>
      <c r="O7" s="98"/>
      <c r="P7" s="15" t="e">
        <f t="shared" si="0"/>
        <v>#N/A</v>
      </c>
    </row>
    <row r="8" spans="1:16" ht="27.75" customHeight="1">
      <c r="A8" s="77" t="s">
        <v>42</v>
      </c>
      <c r="B8" s="140" t="s">
        <v>83</v>
      </c>
      <c r="C8" s="140" t="s">
        <v>84</v>
      </c>
      <c r="D8" s="114"/>
      <c r="E8" s="116"/>
      <c r="F8" s="95"/>
      <c r="G8" s="12"/>
      <c r="H8" s="82"/>
      <c r="I8" s="31"/>
      <c r="J8" s="31"/>
      <c r="K8" s="31"/>
      <c r="L8" s="29"/>
      <c r="M8" s="23"/>
      <c r="N8" s="24"/>
      <c r="O8" s="98"/>
      <c r="P8" s="15" t="e">
        <f t="shared" si="0"/>
        <v>#N/A</v>
      </c>
    </row>
    <row r="9" spans="1:16" ht="27.75" customHeight="1">
      <c r="A9" s="77" t="s">
        <v>43</v>
      </c>
      <c r="B9" s="138" t="s">
        <v>86</v>
      </c>
      <c r="C9" s="138" t="s">
        <v>69</v>
      </c>
      <c r="D9" s="112"/>
      <c r="E9" s="116"/>
      <c r="F9" s="95"/>
      <c r="G9" s="12"/>
      <c r="H9" s="5"/>
      <c r="I9" s="31"/>
      <c r="J9" s="31"/>
      <c r="K9" s="31"/>
      <c r="L9" s="29"/>
      <c r="M9" s="23"/>
      <c r="N9" s="24"/>
      <c r="O9" s="98"/>
      <c r="P9" s="15" t="e">
        <f t="shared" si="0"/>
        <v>#N/A</v>
      </c>
    </row>
    <row r="10" spans="1:16" ht="27.75" customHeight="1">
      <c r="A10" s="77" t="s">
        <v>44</v>
      </c>
      <c r="B10" s="141" t="s">
        <v>64</v>
      </c>
      <c r="C10" s="141" t="s">
        <v>87</v>
      </c>
      <c r="D10" s="115"/>
      <c r="E10" s="113"/>
      <c r="F10" s="95"/>
      <c r="G10" s="12"/>
      <c r="H10" s="82"/>
      <c r="I10" s="31"/>
      <c r="J10" s="31"/>
      <c r="K10" s="31"/>
      <c r="L10" s="29"/>
      <c r="M10" s="23"/>
      <c r="N10" s="24"/>
      <c r="O10" s="98"/>
      <c r="P10" s="15" t="e">
        <f t="shared" si="0"/>
        <v>#N/A</v>
      </c>
    </row>
    <row r="11" spans="1:16" ht="27.75" customHeight="1">
      <c r="A11" s="77" t="s">
        <v>45</v>
      </c>
      <c r="B11" s="138" t="s">
        <v>59</v>
      </c>
      <c r="C11" s="138" t="s">
        <v>88</v>
      </c>
      <c r="D11" s="114"/>
      <c r="E11" s="113"/>
      <c r="F11" s="95"/>
      <c r="G11" s="12"/>
      <c r="H11" s="5"/>
      <c r="I11" s="31"/>
      <c r="J11" s="30"/>
      <c r="K11" s="30"/>
      <c r="L11" s="29"/>
      <c r="M11" s="23"/>
      <c r="N11" s="24"/>
      <c r="O11" s="98"/>
      <c r="P11" s="15" t="e">
        <f t="shared" si="0"/>
        <v>#N/A</v>
      </c>
    </row>
    <row r="12" spans="1:16" ht="27.75" customHeight="1">
      <c r="A12" s="42" t="s">
        <v>46</v>
      </c>
      <c r="B12" s="138" t="s">
        <v>70</v>
      </c>
      <c r="C12" s="141" t="s">
        <v>89</v>
      </c>
      <c r="D12" s="112"/>
      <c r="E12" s="113"/>
      <c r="F12" s="95"/>
      <c r="G12" s="12"/>
      <c r="H12" s="82"/>
      <c r="I12" s="31"/>
      <c r="J12" s="31"/>
      <c r="K12" s="31"/>
      <c r="L12" s="29"/>
      <c r="M12" s="23"/>
      <c r="N12" s="24"/>
      <c r="O12" s="98"/>
      <c r="P12" s="15" t="e">
        <f t="shared" si="0"/>
        <v>#N/A</v>
      </c>
    </row>
    <row r="13" spans="1:16" ht="27.75" customHeight="1">
      <c r="A13" s="42" t="s">
        <v>13</v>
      </c>
      <c r="B13" s="138" t="s">
        <v>71</v>
      </c>
      <c r="C13" s="138" t="s">
        <v>72</v>
      </c>
      <c r="D13" s="115"/>
      <c r="E13" s="113"/>
      <c r="F13" s="95"/>
      <c r="G13" s="12"/>
      <c r="H13" s="5"/>
      <c r="I13" s="30"/>
      <c r="J13" s="31"/>
      <c r="K13" s="31"/>
      <c r="L13" s="29"/>
      <c r="M13" s="23"/>
      <c r="N13" s="24"/>
      <c r="O13" s="98"/>
      <c r="P13" s="15" t="e">
        <f t="shared" si="0"/>
        <v>#N/A</v>
      </c>
    </row>
    <row r="14" spans="1:16" ht="27.75" customHeight="1">
      <c r="A14" s="42" t="s">
        <v>14</v>
      </c>
      <c r="B14" s="138" t="s">
        <v>91</v>
      </c>
      <c r="C14" s="146" t="s">
        <v>74</v>
      </c>
      <c r="D14" s="114"/>
      <c r="E14" s="116"/>
      <c r="F14" s="95"/>
      <c r="G14" s="12"/>
      <c r="H14" s="82"/>
      <c r="I14" s="31"/>
      <c r="J14" s="31"/>
      <c r="K14" s="30"/>
      <c r="L14" s="29"/>
      <c r="M14" s="23"/>
      <c r="N14" s="24"/>
      <c r="O14" s="98"/>
      <c r="P14" s="15" t="e">
        <f t="shared" si="0"/>
        <v>#N/A</v>
      </c>
    </row>
    <row r="15" spans="1:16" ht="27.75" customHeight="1">
      <c r="A15" s="42" t="s">
        <v>15</v>
      </c>
      <c r="B15" s="138" t="s">
        <v>92</v>
      </c>
      <c r="C15" s="138" t="s">
        <v>93</v>
      </c>
      <c r="D15" s="112"/>
      <c r="E15" s="113"/>
      <c r="F15" s="95"/>
      <c r="G15" s="12"/>
      <c r="H15" s="5"/>
      <c r="I15" s="31"/>
      <c r="J15" s="31"/>
      <c r="K15" s="31"/>
      <c r="L15" s="29"/>
      <c r="M15" s="23"/>
      <c r="N15" s="24"/>
      <c r="O15" s="98"/>
      <c r="P15" s="15" t="e">
        <f t="shared" si="0"/>
        <v>#N/A</v>
      </c>
    </row>
    <row r="16" spans="1:16" ht="27.75" customHeight="1">
      <c r="A16" s="42" t="s">
        <v>16</v>
      </c>
      <c r="B16" s="138" t="s">
        <v>94</v>
      </c>
      <c r="C16" s="141" t="s">
        <v>95</v>
      </c>
      <c r="D16" s="115"/>
      <c r="E16" s="113"/>
      <c r="F16" s="95"/>
      <c r="G16" s="12"/>
      <c r="H16" s="82"/>
      <c r="I16" s="32"/>
      <c r="J16" s="31"/>
      <c r="K16" s="32"/>
      <c r="L16" s="29"/>
      <c r="M16" s="23"/>
      <c r="N16" s="24"/>
      <c r="O16" s="98"/>
      <c r="P16" s="15" t="e">
        <f t="shared" si="0"/>
        <v>#N/A</v>
      </c>
    </row>
    <row r="17" spans="1:16" ht="27.75" customHeight="1">
      <c r="A17" s="42" t="s">
        <v>17</v>
      </c>
      <c r="B17" s="142" t="s">
        <v>76</v>
      </c>
      <c r="C17" s="142" t="s">
        <v>77</v>
      </c>
      <c r="D17" s="114"/>
      <c r="E17" s="113"/>
      <c r="F17" s="95"/>
      <c r="G17" s="12"/>
      <c r="H17" s="5"/>
      <c r="I17" s="33"/>
      <c r="J17" s="31"/>
      <c r="K17" s="30"/>
      <c r="L17" s="29"/>
      <c r="M17" s="23"/>
      <c r="N17" s="24"/>
      <c r="O17" s="98"/>
      <c r="P17" s="15" t="e">
        <f t="shared" si="0"/>
        <v>#N/A</v>
      </c>
    </row>
    <row r="18" spans="1:16" ht="27.75" customHeight="1">
      <c r="A18" s="42" t="s">
        <v>18</v>
      </c>
      <c r="B18" s="144" t="s">
        <v>97</v>
      </c>
      <c r="C18" s="141" t="s">
        <v>98</v>
      </c>
      <c r="D18" s="112"/>
      <c r="E18" s="71"/>
      <c r="F18" s="95"/>
      <c r="G18" s="12"/>
      <c r="H18" s="82"/>
      <c r="I18" s="3"/>
      <c r="J18" s="31"/>
      <c r="K18" s="30"/>
      <c r="L18" s="29"/>
      <c r="M18" s="23"/>
      <c r="N18" s="24"/>
      <c r="O18" s="98"/>
      <c r="P18" s="15" t="e">
        <f t="shared" si="0"/>
        <v>#N/A</v>
      </c>
    </row>
    <row r="19" spans="1:16" ht="27.75" customHeight="1">
      <c r="A19" s="42" t="s">
        <v>19</v>
      </c>
      <c r="B19" s="143" t="s">
        <v>97</v>
      </c>
      <c r="C19" s="141" t="s">
        <v>98</v>
      </c>
      <c r="D19" s="115"/>
      <c r="E19" s="71"/>
      <c r="F19" s="95"/>
      <c r="G19" s="12"/>
      <c r="H19" s="5"/>
      <c r="I19" s="30"/>
      <c r="J19" s="31"/>
      <c r="K19" s="3"/>
      <c r="L19" s="29"/>
      <c r="M19" s="23"/>
      <c r="N19" s="24"/>
      <c r="O19" s="98"/>
      <c r="P19" s="15" t="e">
        <f t="shared" si="0"/>
        <v>#N/A</v>
      </c>
    </row>
    <row r="20" spans="1:16" ht="27.75" customHeight="1">
      <c r="A20" s="42" t="s">
        <v>20</v>
      </c>
      <c r="B20" s="119"/>
      <c r="C20" s="120"/>
      <c r="D20" s="114"/>
      <c r="E20" s="74"/>
      <c r="F20" s="95"/>
      <c r="G20" s="12"/>
      <c r="H20" s="82"/>
      <c r="I20" s="3"/>
      <c r="J20" s="3"/>
      <c r="K20" s="3"/>
      <c r="L20" s="29"/>
      <c r="M20" s="23"/>
      <c r="N20" s="24"/>
      <c r="O20" s="98"/>
      <c r="P20" s="15" t="e">
        <f t="shared" si="0"/>
        <v>#N/A</v>
      </c>
    </row>
    <row r="21" spans="1:16" ht="27.75" customHeight="1">
      <c r="A21" s="42" t="s">
        <v>21</v>
      </c>
      <c r="B21" s="123"/>
      <c r="C21" s="133"/>
      <c r="D21" s="112"/>
      <c r="E21" s="74"/>
      <c r="F21" s="95"/>
      <c r="G21" s="12"/>
      <c r="H21" s="5"/>
      <c r="I21" s="3"/>
      <c r="J21" s="30"/>
      <c r="K21" s="3"/>
      <c r="L21" s="29"/>
      <c r="M21" s="23"/>
      <c r="N21" s="24"/>
      <c r="O21" s="98"/>
      <c r="P21" s="15" t="e">
        <f t="shared" si="0"/>
        <v>#N/A</v>
      </c>
    </row>
    <row r="22" spans="1:16" ht="27.75" customHeight="1">
      <c r="A22" s="76" t="s">
        <v>22</v>
      </c>
      <c r="B22" s="91"/>
      <c r="C22" s="89"/>
      <c r="D22" s="65"/>
      <c r="E22" s="74"/>
      <c r="F22" s="95"/>
      <c r="G22" s="12"/>
      <c r="H22" s="82"/>
      <c r="I22" s="3"/>
      <c r="J22" s="3"/>
      <c r="K22" s="3"/>
      <c r="L22" s="29"/>
      <c r="M22" s="23"/>
      <c r="N22" s="24"/>
      <c r="O22" s="98"/>
      <c r="P22" s="15" t="e">
        <f t="shared" si="0"/>
        <v>#N/A</v>
      </c>
    </row>
    <row r="23" spans="1:16" ht="27.75" customHeight="1">
      <c r="A23" s="42" t="s">
        <v>23</v>
      </c>
      <c r="B23" s="60"/>
      <c r="C23" s="62"/>
      <c r="D23" s="66"/>
      <c r="E23" s="74"/>
      <c r="F23" s="95"/>
      <c r="G23" s="12"/>
      <c r="H23" s="5"/>
      <c r="I23" s="3"/>
      <c r="J23" s="30"/>
      <c r="K23" s="3"/>
      <c r="L23" s="29"/>
      <c r="M23" s="23"/>
      <c r="N23" s="24"/>
      <c r="O23" s="98"/>
      <c r="P23" s="15" t="e">
        <f t="shared" si="0"/>
        <v>#N/A</v>
      </c>
    </row>
  </sheetData>
  <sheetProtection/>
  <mergeCells count="7">
    <mergeCell ref="B2:B3"/>
    <mergeCell ref="A1:P1"/>
    <mergeCell ref="F2:H2"/>
    <mergeCell ref="P2:P3"/>
    <mergeCell ref="C2:C3"/>
    <mergeCell ref="I2:K2"/>
    <mergeCell ref="D2:E2"/>
  </mergeCells>
  <conditionalFormatting sqref="P4:P23">
    <cfRule type="expression" priority="1" dxfId="12" stopIfTrue="1">
      <formula>(H4=0)</formula>
    </cfRule>
  </conditionalFormatting>
  <conditionalFormatting sqref="M4:M23">
    <cfRule type="cellIs" priority="2" dxfId="13" operator="equal" stopIfTrue="1">
      <formula>0.9</formula>
    </cfRule>
  </conditionalFormatting>
  <conditionalFormatting sqref="N4:O23">
    <cfRule type="cellIs" priority="3" dxfId="13" operator="lessThan" stopIfTrue="1">
      <formula>0</formula>
    </cfRule>
  </conditionalFormatting>
  <printOptions horizontalCentered="1"/>
  <pageMargins left="0.1968503937007874" right="0.1968503937007874" top="0.3937007874015748" bottom="0.35433070866141736" header="0.2362204724409449" footer="0.15748031496062992"/>
  <pageSetup fitToHeight="0" fitToWidth="1" horizontalDpi="300" verticalDpi="300" orientation="landscape" paperSize="9" scale="58" r:id="rId1"/>
  <headerFooter alignWithMargins="0">
    <oddHeader>&amp;LMemoriál Františka Frajta  XXIII.ročník&amp;RHasičský záchranný sbor Zlínského kraje</oddHeader>
    <oddFooter>&amp;LDatum konání: 7. června 2018&amp;C &amp;RMísto konání: Provodov - Řetechov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P30"/>
  <sheetViews>
    <sheetView zoomScaleSheetLayoutView="100" zoomScalePageLayoutView="0" workbookViewId="0" topLeftCell="C1">
      <selection activeCell="I16" sqref="I16"/>
    </sheetView>
  </sheetViews>
  <sheetFormatPr defaultColWidth="9.125" defaultRowHeight="12.75"/>
  <cols>
    <col min="1" max="1" width="7.625" style="13" customWidth="1"/>
    <col min="2" max="2" width="32.00390625" style="10" customWidth="1"/>
    <col min="3" max="3" width="38.00390625" style="1" customWidth="1"/>
    <col min="4" max="4" width="11.125" style="1" customWidth="1"/>
    <col min="5" max="5" width="12.50390625" style="1" customWidth="1"/>
    <col min="6" max="6" width="10.50390625" style="9" customWidth="1"/>
    <col min="7" max="7" width="11.875" style="9" customWidth="1"/>
    <col min="8" max="8" width="10.625" style="9" customWidth="1"/>
    <col min="9" max="12" width="8.625" style="9" customWidth="1"/>
    <col min="13" max="13" width="13.875" style="18" bestFit="1" customWidth="1"/>
    <col min="14" max="14" width="13.50390625" style="9" bestFit="1" customWidth="1"/>
    <col min="15" max="15" width="13.50390625" style="9" customWidth="1"/>
    <col min="16" max="16" width="10.50390625" style="17" customWidth="1"/>
    <col min="17" max="16384" width="9.125" style="10" customWidth="1"/>
  </cols>
  <sheetData>
    <row r="1" spans="1:16" ht="33" customHeight="1" thickBot="1">
      <c r="A1" s="214" t="s">
        <v>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ht="15">
      <c r="A2" s="40" t="s">
        <v>6</v>
      </c>
      <c r="B2" s="215" t="s">
        <v>27</v>
      </c>
      <c r="C2" s="217" t="s">
        <v>29</v>
      </c>
      <c r="D2" s="219" t="s">
        <v>53</v>
      </c>
      <c r="E2" s="220"/>
      <c r="F2" s="221" t="s">
        <v>52</v>
      </c>
      <c r="G2" s="222"/>
      <c r="H2" s="222"/>
      <c r="I2" s="223" t="s">
        <v>11</v>
      </c>
      <c r="J2" s="223"/>
      <c r="K2" s="223"/>
      <c r="L2" s="96" t="s">
        <v>55</v>
      </c>
      <c r="M2" s="19" t="s">
        <v>8</v>
      </c>
      <c r="N2" s="20" t="s">
        <v>10</v>
      </c>
      <c r="O2" s="97" t="s">
        <v>54</v>
      </c>
      <c r="P2" s="224" t="s">
        <v>26</v>
      </c>
    </row>
    <row r="3" spans="1:16" ht="15.75" thickBot="1">
      <c r="A3" s="41" t="s">
        <v>0</v>
      </c>
      <c r="B3" s="216"/>
      <c r="C3" s="218"/>
      <c r="D3" s="99" t="s">
        <v>57</v>
      </c>
      <c r="E3" s="100" t="s">
        <v>10</v>
      </c>
      <c r="F3" s="48" t="s">
        <v>1</v>
      </c>
      <c r="G3" s="6" t="s">
        <v>3</v>
      </c>
      <c r="H3" s="6" t="s">
        <v>4</v>
      </c>
      <c r="I3" s="6" t="s">
        <v>7</v>
      </c>
      <c r="J3" s="6" t="s">
        <v>5</v>
      </c>
      <c r="K3" s="6" t="s">
        <v>2</v>
      </c>
      <c r="L3" s="6" t="s">
        <v>56</v>
      </c>
      <c r="M3" s="21" t="s">
        <v>9</v>
      </c>
      <c r="N3" s="22" t="s">
        <v>9</v>
      </c>
      <c r="O3" s="22" t="s">
        <v>9</v>
      </c>
      <c r="P3" s="225"/>
    </row>
    <row r="4" spans="1:16" ht="18" customHeight="1">
      <c r="A4" s="111" t="s">
        <v>38</v>
      </c>
      <c r="B4" s="117" t="s">
        <v>94</v>
      </c>
      <c r="C4" s="118" t="s">
        <v>102</v>
      </c>
      <c r="D4" s="45">
        <v>0.3888888888888889</v>
      </c>
      <c r="E4" s="45">
        <v>0.41875</v>
      </c>
      <c r="F4" s="45">
        <v>0</v>
      </c>
      <c r="G4" s="8">
        <f>E4-D4+F4</f>
        <v>0.029861111111111116</v>
      </c>
      <c r="H4" s="8">
        <v>0.06039351851851852</v>
      </c>
      <c r="I4" s="31"/>
      <c r="J4" s="29"/>
      <c r="K4" s="29"/>
      <c r="L4" s="29">
        <f>I4+J4+K4</f>
        <v>0</v>
      </c>
      <c r="M4" s="23">
        <f aca="true" t="shared" si="0" ref="M4:M30">IF(H4&gt;0,H4-F4-I4-J4-K4,0.9)</f>
        <v>0.06039351851851852</v>
      </c>
      <c r="N4" s="24">
        <f aca="true" t="shared" si="1" ref="N4:N30">G4-F4-I4-J4-K4</f>
        <v>0.029861111111111116</v>
      </c>
      <c r="O4" s="98">
        <f>M4-N4</f>
        <v>0.030532407407407404</v>
      </c>
      <c r="P4" s="15">
        <f aca="true" t="shared" si="2" ref="P4:P30">RANK(M4,$M$4:$M$30,1)</f>
        <v>15</v>
      </c>
    </row>
    <row r="5" spans="1:16" ht="18" customHeight="1">
      <c r="A5" s="42" t="s">
        <v>39</v>
      </c>
      <c r="B5" s="119" t="s">
        <v>104</v>
      </c>
      <c r="C5" s="120" t="s">
        <v>105</v>
      </c>
      <c r="D5" s="45">
        <v>0.3923611111111111</v>
      </c>
      <c r="E5" s="45">
        <v>0.4270833333333333</v>
      </c>
      <c r="F5" s="45">
        <v>0.003472222222222222</v>
      </c>
      <c r="G5" s="8">
        <f aca="true" t="shared" si="3" ref="G5:G30">E5-D5+F5</f>
        <v>0.038194444444444434</v>
      </c>
      <c r="H5" s="8">
        <v>0.0663773148148148</v>
      </c>
      <c r="I5" s="31">
        <v>0.0010416666666666667</v>
      </c>
      <c r="J5" s="31">
        <v>0.00017361111111111112</v>
      </c>
      <c r="K5" s="31"/>
      <c r="L5" s="29">
        <f aca="true" t="shared" si="4" ref="L5:L30">I5+J5+K5</f>
        <v>0.0012152777777777778</v>
      </c>
      <c r="M5" s="25">
        <f t="shared" si="0"/>
        <v>0.0616898148148148</v>
      </c>
      <c r="N5" s="26">
        <f t="shared" si="1"/>
        <v>0.03350694444444443</v>
      </c>
      <c r="O5" s="98">
        <f aca="true" t="shared" si="5" ref="O5:O30">M5-N5</f>
        <v>0.028182870370370372</v>
      </c>
      <c r="P5" s="16">
        <f t="shared" si="2"/>
        <v>16</v>
      </c>
    </row>
    <row r="6" spans="1:16" ht="18" customHeight="1">
      <c r="A6" s="42" t="s">
        <v>40</v>
      </c>
      <c r="B6" s="121" t="s">
        <v>107</v>
      </c>
      <c r="C6" s="122" t="s">
        <v>108</v>
      </c>
      <c r="D6" s="45">
        <v>0.3958333333333333</v>
      </c>
      <c r="E6" s="45">
        <v>0.42291666666666666</v>
      </c>
      <c r="F6" s="45">
        <v>0.006944444444444444</v>
      </c>
      <c r="G6" s="8">
        <f t="shared" si="3"/>
        <v>0.034027777777777796</v>
      </c>
      <c r="H6" s="8">
        <v>0.05716435185185185</v>
      </c>
      <c r="I6" s="31">
        <v>0.0006944444444444445</v>
      </c>
      <c r="J6" s="31"/>
      <c r="K6" s="31"/>
      <c r="L6" s="29">
        <f t="shared" si="4"/>
        <v>0.0006944444444444445</v>
      </c>
      <c r="M6" s="25">
        <f t="shared" si="0"/>
        <v>0.049525462962962966</v>
      </c>
      <c r="N6" s="26">
        <f t="shared" si="1"/>
        <v>0.026388888888888906</v>
      </c>
      <c r="O6" s="98">
        <f t="shared" si="5"/>
        <v>0.02313657407407406</v>
      </c>
      <c r="P6" s="16">
        <f t="shared" si="2"/>
        <v>5</v>
      </c>
    </row>
    <row r="7" spans="1:16" ht="18" customHeight="1">
      <c r="A7" s="42" t="s">
        <v>41</v>
      </c>
      <c r="B7" s="123" t="s">
        <v>110</v>
      </c>
      <c r="C7" s="124" t="s">
        <v>111</v>
      </c>
      <c r="D7" s="45">
        <v>0.399305555555555</v>
      </c>
      <c r="E7" s="45">
        <v>0.4361111111111111</v>
      </c>
      <c r="F7" s="45">
        <v>0.0104166666666667</v>
      </c>
      <c r="G7" s="8">
        <f t="shared" si="3"/>
        <v>0.04722222222222279</v>
      </c>
      <c r="H7" s="8">
        <v>0.07701388888888888</v>
      </c>
      <c r="I7" s="31"/>
      <c r="J7" s="31"/>
      <c r="K7" s="31"/>
      <c r="L7" s="29">
        <f t="shared" si="4"/>
        <v>0</v>
      </c>
      <c r="M7" s="25">
        <f t="shared" si="0"/>
        <v>0.06659722222222218</v>
      </c>
      <c r="N7" s="26">
        <f t="shared" si="1"/>
        <v>0.03680555555555609</v>
      </c>
      <c r="O7" s="98">
        <f t="shared" si="5"/>
        <v>0.029791666666666092</v>
      </c>
      <c r="P7" s="16">
        <f t="shared" si="2"/>
        <v>19</v>
      </c>
    </row>
    <row r="8" spans="1:16" ht="18" customHeight="1">
      <c r="A8" s="42" t="s">
        <v>42</v>
      </c>
      <c r="B8" s="125" t="s">
        <v>61</v>
      </c>
      <c r="C8" s="124" t="s">
        <v>113</v>
      </c>
      <c r="D8" s="45">
        <v>0.402777777777778</v>
      </c>
      <c r="E8" s="45">
        <v>0.4381944444444445</v>
      </c>
      <c r="F8" s="45">
        <v>0.0138888888888889</v>
      </c>
      <c r="G8" s="8">
        <f t="shared" si="3"/>
        <v>0.04930555555555539</v>
      </c>
      <c r="H8" s="8">
        <v>0.07331018518518519</v>
      </c>
      <c r="I8" s="31">
        <v>0.0005208333333333333</v>
      </c>
      <c r="J8" s="31"/>
      <c r="K8" s="31"/>
      <c r="L8" s="29">
        <f t="shared" si="4"/>
        <v>0.0005208333333333333</v>
      </c>
      <c r="M8" s="25">
        <f t="shared" si="0"/>
        <v>0.05890046296296295</v>
      </c>
      <c r="N8" s="26">
        <f t="shared" si="1"/>
        <v>0.034895833333333154</v>
      </c>
      <c r="O8" s="98">
        <f t="shared" si="5"/>
        <v>0.0240046296296298</v>
      </c>
      <c r="P8" s="16">
        <f t="shared" si="2"/>
        <v>13</v>
      </c>
    </row>
    <row r="9" spans="1:16" ht="18" customHeight="1">
      <c r="A9" s="42" t="s">
        <v>43</v>
      </c>
      <c r="B9" s="119" t="s">
        <v>115</v>
      </c>
      <c r="C9" s="120" t="s">
        <v>116</v>
      </c>
      <c r="D9" s="45">
        <v>0.40625</v>
      </c>
      <c r="E9" s="45">
        <v>0.44305555555555554</v>
      </c>
      <c r="F9" s="45">
        <v>0.0173611111111111</v>
      </c>
      <c r="G9" s="8">
        <f t="shared" si="3"/>
        <v>0.05416666666666664</v>
      </c>
      <c r="H9" s="8">
        <v>0.08605324074074074</v>
      </c>
      <c r="I9" s="31">
        <v>0.001550925925925926</v>
      </c>
      <c r="J9" s="31"/>
      <c r="K9" s="31"/>
      <c r="L9" s="29">
        <f t="shared" si="4"/>
        <v>0.001550925925925926</v>
      </c>
      <c r="M9" s="25">
        <f t="shared" si="0"/>
        <v>0.0671412037037037</v>
      </c>
      <c r="N9" s="26">
        <f t="shared" si="1"/>
        <v>0.03525462962962961</v>
      </c>
      <c r="O9" s="98">
        <f t="shared" si="5"/>
        <v>0.031886574074074095</v>
      </c>
      <c r="P9" s="16">
        <f t="shared" si="2"/>
        <v>20</v>
      </c>
    </row>
    <row r="10" spans="1:16" ht="18" customHeight="1">
      <c r="A10" s="42" t="s">
        <v>44</v>
      </c>
      <c r="B10" s="126" t="s">
        <v>118</v>
      </c>
      <c r="C10" s="127" t="s">
        <v>77</v>
      </c>
      <c r="D10" s="45">
        <v>0.409722222222222</v>
      </c>
      <c r="E10" s="45">
        <v>0.4388888888888889</v>
      </c>
      <c r="F10" s="45">
        <v>0.0208333333333333</v>
      </c>
      <c r="G10" s="8">
        <f t="shared" si="3"/>
        <v>0.0500000000000002</v>
      </c>
      <c r="H10" s="8">
        <v>0.07265046296296296</v>
      </c>
      <c r="I10" s="31">
        <v>0.0004629629629629629</v>
      </c>
      <c r="J10" s="3">
        <v>0.0005208333333333333</v>
      </c>
      <c r="K10" s="31"/>
      <c r="L10" s="29">
        <f t="shared" si="4"/>
        <v>0.0009837962962962962</v>
      </c>
      <c r="M10" s="25">
        <f t="shared" si="0"/>
        <v>0.05083333333333336</v>
      </c>
      <c r="N10" s="26">
        <f t="shared" si="1"/>
        <v>0.028182870370370598</v>
      </c>
      <c r="O10" s="98">
        <f t="shared" si="5"/>
        <v>0.022650462962962765</v>
      </c>
      <c r="P10" s="16">
        <f t="shared" si="2"/>
        <v>10</v>
      </c>
    </row>
    <row r="11" spans="1:16" ht="18" customHeight="1">
      <c r="A11" s="42" t="s">
        <v>45</v>
      </c>
      <c r="B11" s="128" t="s">
        <v>120</v>
      </c>
      <c r="C11" s="129" t="s">
        <v>121</v>
      </c>
      <c r="D11" s="45">
        <v>0.413194444444444</v>
      </c>
      <c r="E11" s="45">
        <v>0.44236111111111115</v>
      </c>
      <c r="F11" s="45">
        <v>0.0243055555555555</v>
      </c>
      <c r="G11" s="8">
        <f t="shared" si="3"/>
        <v>0.05347222222222267</v>
      </c>
      <c r="H11" s="8">
        <v>0.07633101851851852</v>
      </c>
      <c r="I11" s="31">
        <v>0.0006944444444444445</v>
      </c>
      <c r="J11" s="3">
        <v>0.0005208333333333333</v>
      </c>
      <c r="K11" s="3">
        <v>0.00023148148148148146</v>
      </c>
      <c r="L11" s="29">
        <f t="shared" si="4"/>
        <v>0.0014467592592592592</v>
      </c>
      <c r="M11" s="25">
        <f t="shared" si="0"/>
        <v>0.05057870370370377</v>
      </c>
      <c r="N11" s="26">
        <f t="shared" si="1"/>
        <v>0.027719907407407908</v>
      </c>
      <c r="O11" s="98">
        <f t="shared" si="5"/>
        <v>0.022858796296295864</v>
      </c>
      <c r="P11" s="16">
        <f t="shared" si="2"/>
        <v>9</v>
      </c>
    </row>
    <row r="12" spans="1:16" ht="18" customHeight="1">
      <c r="A12" s="42" t="s">
        <v>46</v>
      </c>
      <c r="B12" s="119" t="s">
        <v>122</v>
      </c>
      <c r="C12" s="120" t="s">
        <v>123</v>
      </c>
      <c r="D12" s="45">
        <v>0.416666666666667</v>
      </c>
      <c r="E12" s="45">
        <v>0.44375000000000003</v>
      </c>
      <c r="F12" s="45">
        <v>0.0277777777777778</v>
      </c>
      <c r="G12" s="8">
        <f t="shared" si="3"/>
        <v>0.05486111111111082</v>
      </c>
      <c r="H12" s="8">
        <v>0.0779861111111111</v>
      </c>
      <c r="I12" s="31">
        <v>0.0004976851851851852</v>
      </c>
      <c r="J12" s="3"/>
      <c r="K12" s="3"/>
      <c r="L12" s="29">
        <f t="shared" si="4"/>
        <v>0.0004976851851851852</v>
      </c>
      <c r="M12" s="25">
        <f t="shared" si="0"/>
        <v>0.049710648148148115</v>
      </c>
      <c r="N12" s="26">
        <f t="shared" si="1"/>
        <v>0.026585648148147834</v>
      </c>
      <c r="O12" s="98">
        <f t="shared" si="5"/>
        <v>0.02312500000000028</v>
      </c>
      <c r="P12" s="16">
        <f t="shared" si="2"/>
        <v>7</v>
      </c>
    </row>
    <row r="13" spans="1:16" ht="18" customHeight="1">
      <c r="A13" s="42" t="s">
        <v>13</v>
      </c>
      <c r="B13" s="119" t="s">
        <v>149</v>
      </c>
      <c r="C13" s="120" t="s">
        <v>144</v>
      </c>
      <c r="D13" s="45">
        <v>0.420138888888889</v>
      </c>
      <c r="E13" s="45">
        <v>0.4590277777777778</v>
      </c>
      <c r="F13" s="45">
        <v>0.03125</v>
      </c>
      <c r="G13" s="8">
        <f t="shared" si="3"/>
        <v>0.0701388888888888</v>
      </c>
      <c r="H13" s="8">
        <v>0.0971412037037037</v>
      </c>
      <c r="I13" s="30"/>
      <c r="J13" s="3"/>
      <c r="K13" s="3"/>
      <c r="L13" s="29">
        <f t="shared" si="4"/>
        <v>0</v>
      </c>
      <c r="M13" s="25">
        <f t="shared" si="0"/>
        <v>0.0658912037037037</v>
      </c>
      <c r="N13" s="26">
        <f t="shared" si="1"/>
        <v>0.038888888888888806</v>
      </c>
      <c r="O13" s="98">
        <f t="shared" si="5"/>
        <v>0.027002314814814896</v>
      </c>
      <c r="P13" s="16">
        <f t="shared" si="2"/>
        <v>18</v>
      </c>
    </row>
    <row r="14" spans="1:16" ht="18" customHeight="1">
      <c r="A14" s="42" t="s">
        <v>14</v>
      </c>
      <c r="B14" s="119" t="s">
        <v>66</v>
      </c>
      <c r="C14" s="120" t="s">
        <v>124</v>
      </c>
      <c r="D14" s="45">
        <v>0.423611111111111</v>
      </c>
      <c r="E14" s="45">
        <v>0.45</v>
      </c>
      <c r="F14" s="45">
        <v>0.0347222222222222</v>
      </c>
      <c r="G14" s="8">
        <f t="shared" si="3"/>
        <v>0.06111111111111122</v>
      </c>
      <c r="H14" s="8">
        <v>0.08563657407407409</v>
      </c>
      <c r="I14" s="31">
        <v>0.0004629629629629629</v>
      </c>
      <c r="J14" s="3"/>
      <c r="K14" s="3"/>
      <c r="L14" s="29">
        <f t="shared" si="4"/>
        <v>0.0004629629629629629</v>
      </c>
      <c r="M14" s="25">
        <f t="shared" si="0"/>
        <v>0.05045138888888892</v>
      </c>
      <c r="N14" s="26">
        <f t="shared" si="1"/>
        <v>0.025925925925926054</v>
      </c>
      <c r="O14" s="98">
        <f t="shared" si="5"/>
        <v>0.024525462962962867</v>
      </c>
      <c r="P14" s="16">
        <f t="shared" si="2"/>
        <v>8</v>
      </c>
    </row>
    <row r="15" spans="1:16" ht="18" customHeight="1">
      <c r="A15" s="42" t="s">
        <v>15</v>
      </c>
      <c r="B15" s="130" t="s">
        <v>126</v>
      </c>
      <c r="C15" s="129" t="s">
        <v>127</v>
      </c>
      <c r="D15" s="45">
        <v>0.427083333333333</v>
      </c>
      <c r="E15" s="45">
        <v>0.46319444444444446</v>
      </c>
      <c r="F15" s="45">
        <v>0.0381944444444444</v>
      </c>
      <c r="G15" s="8">
        <f t="shared" si="3"/>
        <v>0.07430555555555587</v>
      </c>
      <c r="H15" s="8">
        <v>0.10407407407407408</v>
      </c>
      <c r="I15" s="31"/>
      <c r="J15" s="3"/>
      <c r="K15" s="3"/>
      <c r="L15" s="29">
        <f t="shared" si="4"/>
        <v>0</v>
      </c>
      <c r="M15" s="25">
        <f t="shared" si="0"/>
        <v>0.06587962962962968</v>
      </c>
      <c r="N15" s="26">
        <f t="shared" si="1"/>
        <v>0.036111111111111475</v>
      </c>
      <c r="O15" s="98">
        <f t="shared" si="5"/>
        <v>0.0297685185185182</v>
      </c>
      <c r="P15" s="16">
        <f t="shared" si="2"/>
        <v>17</v>
      </c>
    </row>
    <row r="16" spans="1:16" s="36" customFormat="1" ht="18" customHeight="1">
      <c r="A16" s="42" t="s">
        <v>16</v>
      </c>
      <c r="B16" s="119" t="s">
        <v>129</v>
      </c>
      <c r="C16" s="120" t="s">
        <v>130</v>
      </c>
      <c r="D16" s="45">
        <v>0.430555555555555</v>
      </c>
      <c r="E16" s="45">
        <v>0.4548611111111111</v>
      </c>
      <c r="F16" s="45">
        <v>0.0416666666666666</v>
      </c>
      <c r="G16" s="8">
        <f t="shared" si="3"/>
        <v>0.06597222222222268</v>
      </c>
      <c r="H16" s="8">
        <v>0.08521990740740741</v>
      </c>
      <c r="I16" s="32">
        <v>0.0010185185185185186</v>
      </c>
      <c r="J16" s="3"/>
      <c r="K16" s="3">
        <v>0.0006944444444444445</v>
      </c>
      <c r="L16" s="29">
        <f t="shared" si="4"/>
        <v>0.001712962962962963</v>
      </c>
      <c r="M16" s="25">
        <f t="shared" si="0"/>
        <v>0.04184027777777785</v>
      </c>
      <c r="N16" s="46">
        <f t="shared" si="1"/>
        <v>0.022592592592593115</v>
      </c>
      <c r="O16" s="98">
        <f t="shared" si="5"/>
        <v>0.019247685185184736</v>
      </c>
      <c r="P16" s="34">
        <f t="shared" si="2"/>
        <v>1</v>
      </c>
    </row>
    <row r="17" spans="1:16" s="35" customFormat="1" ht="18" customHeight="1">
      <c r="A17" s="42" t="s">
        <v>17</v>
      </c>
      <c r="B17" s="131" t="s">
        <v>131</v>
      </c>
      <c r="C17" s="129" t="s">
        <v>132</v>
      </c>
      <c r="D17" s="45">
        <v>0.434027777777778</v>
      </c>
      <c r="E17" s="45">
        <v>0.4680555555555555</v>
      </c>
      <c r="F17" s="45">
        <v>0.0451388888888889</v>
      </c>
      <c r="G17" s="8">
        <f t="shared" si="3"/>
        <v>0.07916666666666639</v>
      </c>
      <c r="H17" s="8">
        <v>0.10488425925925926</v>
      </c>
      <c r="I17" s="33"/>
      <c r="J17" s="3">
        <v>0.0006018518518518519</v>
      </c>
      <c r="K17" s="3"/>
      <c r="L17" s="29">
        <f t="shared" si="4"/>
        <v>0.0006018518518518519</v>
      </c>
      <c r="M17" s="25">
        <f t="shared" si="0"/>
        <v>0.059143518518518505</v>
      </c>
      <c r="N17" s="46">
        <f t="shared" si="1"/>
        <v>0.03342592592592563</v>
      </c>
      <c r="O17" s="98">
        <f t="shared" si="5"/>
        <v>0.025717592592592875</v>
      </c>
      <c r="P17" s="34">
        <f t="shared" si="2"/>
        <v>14</v>
      </c>
    </row>
    <row r="18" spans="1:16" ht="18" customHeight="1">
      <c r="A18" s="42" t="s">
        <v>18</v>
      </c>
      <c r="B18" s="125" t="s">
        <v>134</v>
      </c>
      <c r="C18" s="124" t="s">
        <v>135</v>
      </c>
      <c r="D18" s="45">
        <v>0.4375</v>
      </c>
      <c r="E18" s="45">
        <v>0.46319444444444446</v>
      </c>
      <c r="F18" s="45">
        <v>0.0486111111111111</v>
      </c>
      <c r="G18" s="8">
        <f t="shared" si="3"/>
        <v>0.07430555555555557</v>
      </c>
      <c r="H18" s="8">
        <v>0.09377314814814815</v>
      </c>
      <c r="I18" s="3">
        <v>0.001736111111111111</v>
      </c>
      <c r="J18" s="3"/>
      <c r="K18" s="3"/>
      <c r="L18" s="29">
        <f t="shared" si="4"/>
        <v>0.001736111111111111</v>
      </c>
      <c r="M18" s="25">
        <f t="shared" si="0"/>
        <v>0.04342592592592594</v>
      </c>
      <c r="N18" s="46">
        <f t="shared" si="1"/>
        <v>0.02395833333333336</v>
      </c>
      <c r="O18" s="98">
        <f t="shared" si="5"/>
        <v>0.019467592592592578</v>
      </c>
      <c r="P18" s="16">
        <f t="shared" si="2"/>
        <v>3</v>
      </c>
    </row>
    <row r="19" spans="1:16" ht="18" customHeight="1">
      <c r="A19" s="42" t="s">
        <v>19</v>
      </c>
      <c r="B19" s="119" t="s">
        <v>137</v>
      </c>
      <c r="C19" s="132" t="s">
        <v>138</v>
      </c>
      <c r="D19" s="45">
        <v>0.440972222222222</v>
      </c>
      <c r="E19" s="45">
        <v>0.46597222222222223</v>
      </c>
      <c r="F19" s="45">
        <v>0.0520833333333333</v>
      </c>
      <c r="G19" s="8">
        <f t="shared" si="3"/>
        <v>0.07708333333333355</v>
      </c>
      <c r="H19" s="8">
        <v>0.0966550925925926</v>
      </c>
      <c r="I19" s="30">
        <v>0.00032407407407407406</v>
      </c>
      <c r="J19" s="3">
        <v>0.0005439814814814814</v>
      </c>
      <c r="K19" s="3">
        <v>0.0009837962962962964</v>
      </c>
      <c r="L19" s="29">
        <f t="shared" si="4"/>
        <v>0.001851851851851852</v>
      </c>
      <c r="M19" s="25">
        <f t="shared" si="0"/>
        <v>0.04271990740740745</v>
      </c>
      <c r="N19" s="46">
        <f t="shared" si="1"/>
        <v>0.023148148148148393</v>
      </c>
      <c r="O19" s="98">
        <f t="shared" si="5"/>
        <v>0.019571759259259056</v>
      </c>
      <c r="P19" s="16">
        <f t="shared" si="2"/>
        <v>2</v>
      </c>
    </row>
    <row r="20" spans="1:16" ht="18" customHeight="1">
      <c r="A20" s="42" t="s">
        <v>20</v>
      </c>
      <c r="B20" s="119" t="s">
        <v>140</v>
      </c>
      <c r="C20" s="120" t="s">
        <v>141</v>
      </c>
      <c r="D20" s="45">
        <v>0.444444444444444</v>
      </c>
      <c r="E20" s="45">
        <v>0.46875</v>
      </c>
      <c r="F20" s="45">
        <v>0.0555555555555555</v>
      </c>
      <c r="G20" s="8">
        <f t="shared" si="3"/>
        <v>0.07986111111111152</v>
      </c>
      <c r="H20" s="8">
        <v>0.10086805555555556</v>
      </c>
      <c r="I20" s="3"/>
      <c r="J20" s="3"/>
      <c r="K20" s="3"/>
      <c r="L20" s="29">
        <f t="shared" si="4"/>
        <v>0</v>
      </c>
      <c r="M20" s="25">
        <f t="shared" si="0"/>
        <v>0.04531250000000006</v>
      </c>
      <c r="N20" s="46">
        <f t="shared" si="1"/>
        <v>0.024305555555556024</v>
      </c>
      <c r="O20" s="98">
        <f t="shared" si="5"/>
        <v>0.021006944444444037</v>
      </c>
      <c r="P20" s="16">
        <f t="shared" si="2"/>
        <v>4</v>
      </c>
    </row>
    <row r="21" spans="1:16" ht="18" customHeight="1">
      <c r="A21" s="42" t="s">
        <v>21</v>
      </c>
      <c r="B21" s="62" t="s">
        <v>142</v>
      </c>
      <c r="C21" s="133" t="s">
        <v>143</v>
      </c>
      <c r="D21" s="45">
        <v>0.447916666666667</v>
      </c>
      <c r="E21" s="45">
        <v>0.47430555555555554</v>
      </c>
      <c r="F21" s="45">
        <v>0.0590277777777778</v>
      </c>
      <c r="G21" s="8">
        <f t="shared" si="3"/>
        <v>0.08541666666666631</v>
      </c>
      <c r="H21" s="8">
        <v>0.1092361111111111</v>
      </c>
      <c r="I21" s="3">
        <v>0.0006597222222222221</v>
      </c>
      <c r="J21" s="30"/>
      <c r="K21" s="3"/>
      <c r="L21" s="29">
        <f t="shared" si="4"/>
        <v>0.0006597222222222221</v>
      </c>
      <c r="M21" s="25">
        <f t="shared" si="0"/>
        <v>0.049548611111111085</v>
      </c>
      <c r="N21" s="46">
        <f t="shared" si="1"/>
        <v>0.02572916666666629</v>
      </c>
      <c r="O21" s="98">
        <f t="shared" si="5"/>
        <v>0.023819444444444796</v>
      </c>
      <c r="P21" s="16">
        <f t="shared" si="2"/>
        <v>6</v>
      </c>
    </row>
    <row r="22" spans="1:16" ht="18" customHeight="1">
      <c r="A22" s="42" t="s">
        <v>22</v>
      </c>
      <c r="B22" s="62" t="s">
        <v>148</v>
      </c>
      <c r="C22" s="133" t="s">
        <v>145</v>
      </c>
      <c r="D22" s="45">
        <v>0.451388888888889</v>
      </c>
      <c r="E22" s="45">
        <v>0.48125</v>
      </c>
      <c r="F22" s="45">
        <v>0.0625</v>
      </c>
      <c r="G22" s="8">
        <f t="shared" si="3"/>
        <v>0.092361111111111</v>
      </c>
      <c r="H22" s="8">
        <v>0.11665509259259259</v>
      </c>
      <c r="I22" s="3"/>
      <c r="J22" s="3"/>
      <c r="K22" s="3"/>
      <c r="L22" s="29">
        <f t="shared" si="4"/>
        <v>0</v>
      </c>
      <c r="M22" s="25">
        <f t="shared" si="0"/>
        <v>0.05415509259259259</v>
      </c>
      <c r="N22" s="46">
        <f t="shared" si="1"/>
        <v>0.029861111111111005</v>
      </c>
      <c r="O22" s="98">
        <f t="shared" si="5"/>
        <v>0.024293981481481583</v>
      </c>
      <c r="P22" s="16">
        <f t="shared" si="2"/>
        <v>12</v>
      </c>
    </row>
    <row r="23" spans="1:16" ht="18" customHeight="1">
      <c r="A23" s="42" t="s">
        <v>23</v>
      </c>
      <c r="B23" s="62" t="s">
        <v>146</v>
      </c>
      <c r="C23" s="133" t="s">
        <v>147</v>
      </c>
      <c r="D23" s="45">
        <v>0.454861111111111</v>
      </c>
      <c r="E23" s="45">
        <v>0.48194444444444445</v>
      </c>
      <c r="F23" s="45">
        <v>0.0659722222222222</v>
      </c>
      <c r="G23" s="8">
        <f t="shared" si="3"/>
        <v>0.09305555555555566</v>
      </c>
      <c r="H23" s="8">
        <v>0.11805555555555557</v>
      </c>
      <c r="I23" s="3"/>
      <c r="J23" s="30"/>
      <c r="K23" s="3"/>
      <c r="L23" s="29">
        <f t="shared" si="4"/>
        <v>0</v>
      </c>
      <c r="M23" s="25">
        <f t="shared" si="0"/>
        <v>0.05208333333333337</v>
      </c>
      <c r="N23" s="46">
        <f t="shared" si="1"/>
        <v>0.02708333333333346</v>
      </c>
      <c r="O23" s="98">
        <f t="shared" si="5"/>
        <v>0.02499999999999991</v>
      </c>
      <c r="P23" s="16">
        <f t="shared" si="2"/>
        <v>11</v>
      </c>
    </row>
    <row r="24" spans="1:16" ht="18" customHeight="1">
      <c r="A24" s="42" t="s">
        <v>24</v>
      </c>
      <c r="B24" s="62"/>
      <c r="C24" s="62"/>
      <c r="D24" s="45"/>
      <c r="E24" s="45"/>
      <c r="F24" s="101"/>
      <c r="G24" s="8">
        <f t="shared" si="3"/>
        <v>0</v>
      </c>
      <c r="H24" s="8"/>
      <c r="I24" s="3"/>
      <c r="J24" s="3"/>
      <c r="K24" s="3"/>
      <c r="L24" s="29">
        <f t="shared" si="4"/>
        <v>0</v>
      </c>
      <c r="M24" s="25">
        <f t="shared" si="0"/>
        <v>0.9</v>
      </c>
      <c r="N24" s="46">
        <f t="shared" si="1"/>
        <v>0</v>
      </c>
      <c r="O24" s="98">
        <f t="shared" si="5"/>
        <v>0.9</v>
      </c>
      <c r="P24" s="16">
        <f t="shared" si="2"/>
        <v>21</v>
      </c>
    </row>
    <row r="25" spans="1:16" s="35" customFormat="1" ht="18" customHeight="1">
      <c r="A25" s="42" t="s">
        <v>25</v>
      </c>
      <c r="B25" s="62"/>
      <c r="C25" s="63"/>
      <c r="D25" s="45"/>
      <c r="E25" s="45"/>
      <c r="F25" s="101"/>
      <c r="G25" s="8">
        <f t="shared" si="3"/>
        <v>0</v>
      </c>
      <c r="H25" s="8"/>
      <c r="I25" s="37"/>
      <c r="J25" s="37"/>
      <c r="K25" s="3"/>
      <c r="L25" s="29">
        <f t="shared" si="4"/>
        <v>0</v>
      </c>
      <c r="M25" s="25">
        <f t="shared" si="0"/>
        <v>0.9</v>
      </c>
      <c r="N25" s="46">
        <f t="shared" si="1"/>
        <v>0</v>
      </c>
      <c r="O25" s="98">
        <f t="shared" si="5"/>
        <v>0.9</v>
      </c>
      <c r="P25" s="34">
        <f t="shared" si="2"/>
        <v>21</v>
      </c>
    </row>
    <row r="26" spans="1:16" ht="18" customHeight="1">
      <c r="A26" s="42" t="s">
        <v>33</v>
      </c>
      <c r="B26" s="63"/>
      <c r="C26" s="64"/>
      <c r="D26" s="45"/>
      <c r="E26" s="45"/>
      <c r="F26" s="101"/>
      <c r="G26" s="8">
        <f t="shared" si="3"/>
        <v>0</v>
      </c>
      <c r="H26" s="8"/>
      <c r="I26" s="3"/>
      <c r="J26" s="3"/>
      <c r="K26" s="3"/>
      <c r="L26" s="29">
        <f t="shared" si="4"/>
        <v>0</v>
      </c>
      <c r="M26" s="25">
        <f t="shared" si="0"/>
        <v>0.9</v>
      </c>
      <c r="N26" s="46">
        <f t="shared" si="1"/>
        <v>0</v>
      </c>
      <c r="O26" s="98">
        <f t="shared" si="5"/>
        <v>0.9</v>
      </c>
      <c r="P26" s="16">
        <f t="shared" si="2"/>
        <v>21</v>
      </c>
    </row>
    <row r="27" spans="1:16" ht="18" customHeight="1">
      <c r="A27" s="42" t="s">
        <v>34</v>
      </c>
      <c r="B27" s="62"/>
      <c r="C27" s="64"/>
      <c r="D27" s="45"/>
      <c r="E27" s="45"/>
      <c r="F27" s="101"/>
      <c r="G27" s="8">
        <f t="shared" si="3"/>
        <v>0</v>
      </c>
      <c r="H27" s="8"/>
      <c r="I27" s="3"/>
      <c r="J27" s="3"/>
      <c r="K27" s="78"/>
      <c r="L27" s="29">
        <f t="shared" si="4"/>
        <v>0</v>
      </c>
      <c r="M27" s="25">
        <f t="shared" si="0"/>
        <v>0.9</v>
      </c>
      <c r="N27" s="26">
        <f t="shared" si="1"/>
        <v>0</v>
      </c>
      <c r="O27" s="98">
        <f t="shared" si="5"/>
        <v>0.9</v>
      </c>
      <c r="P27" s="16">
        <f t="shared" si="2"/>
        <v>21</v>
      </c>
    </row>
    <row r="28" spans="1:16" ht="18" customHeight="1">
      <c r="A28" s="42" t="s">
        <v>35</v>
      </c>
      <c r="B28" s="62"/>
      <c r="C28" s="64"/>
      <c r="D28" s="45"/>
      <c r="E28" s="45"/>
      <c r="F28" s="101"/>
      <c r="G28" s="8">
        <f t="shared" si="3"/>
        <v>0</v>
      </c>
      <c r="H28" s="8"/>
      <c r="I28" s="3"/>
      <c r="J28" s="30"/>
      <c r="K28" s="30"/>
      <c r="L28" s="29">
        <f t="shared" si="4"/>
        <v>0</v>
      </c>
      <c r="M28" s="25">
        <f t="shared" si="0"/>
        <v>0.9</v>
      </c>
      <c r="N28" s="26">
        <f t="shared" si="1"/>
        <v>0</v>
      </c>
      <c r="O28" s="98">
        <f t="shared" si="5"/>
        <v>0.9</v>
      </c>
      <c r="P28" s="16">
        <f t="shared" si="2"/>
        <v>21</v>
      </c>
    </row>
    <row r="29" spans="1:16" ht="17.25">
      <c r="A29" s="42" t="s">
        <v>36</v>
      </c>
      <c r="B29" s="62"/>
      <c r="C29" s="62"/>
      <c r="D29" s="8"/>
      <c r="E29" s="3"/>
      <c r="F29" s="3"/>
      <c r="G29" s="8">
        <f t="shared" si="3"/>
        <v>0</v>
      </c>
      <c r="H29" s="8"/>
      <c r="I29" s="3"/>
      <c r="J29" s="3"/>
      <c r="K29" s="3"/>
      <c r="L29" s="29">
        <f t="shared" si="4"/>
        <v>0</v>
      </c>
      <c r="M29" s="25">
        <f t="shared" si="0"/>
        <v>0.9</v>
      </c>
      <c r="N29" s="26">
        <f t="shared" si="1"/>
        <v>0</v>
      </c>
      <c r="O29" s="98">
        <f t="shared" si="5"/>
        <v>0.9</v>
      </c>
      <c r="P29" s="16">
        <f t="shared" si="2"/>
        <v>21</v>
      </c>
    </row>
    <row r="30" spans="1:16" ht="18" thickBot="1">
      <c r="A30" s="43" t="s">
        <v>37</v>
      </c>
      <c r="B30" s="79"/>
      <c r="C30" s="79"/>
      <c r="D30" s="47"/>
      <c r="E30" s="4"/>
      <c r="F30" s="4"/>
      <c r="G30" s="8">
        <f t="shared" si="3"/>
        <v>0</v>
      </c>
      <c r="H30" s="47"/>
      <c r="I30" s="4"/>
      <c r="J30" s="4"/>
      <c r="K30" s="4"/>
      <c r="L30" s="29">
        <f t="shared" si="4"/>
        <v>0</v>
      </c>
      <c r="M30" s="27">
        <f t="shared" si="0"/>
        <v>0.9</v>
      </c>
      <c r="N30" s="28">
        <f t="shared" si="1"/>
        <v>0</v>
      </c>
      <c r="O30" s="98">
        <f t="shared" si="5"/>
        <v>0.9</v>
      </c>
      <c r="P30" s="14">
        <f t="shared" si="2"/>
        <v>21</v>
      </c>
    </row>
  </sheetData>
  <sheetProtection/>
  <mergeCells count="7">
    <mergeCell ref="A1:P1"/>
    <mergeCell ref="B2:B3"/>
    <mergeCell ref="C2:C3"/>
    <mergeCell ref="F2:H2"/>
    <mergeCell ref="I2:K2"/>
    <mergeCell ref="P2:P3"/>
    <mergeCell ref="D2:E2"/>
  </mergeCells>
  <conditionalFormatting sqref="P4:P30">
    <cfRule type="expression" priority="1" dxfId="12" stopIfTrue="1">
      <formula>(H4=0)</formula>
    </cfRule>
  </conditionalFormatting>
  <conditionalFormatting sqref="M4:M30">
    <cfRule type="cellIs" priority="2" dxfId="13" operator="equal" stopIfTrue="1">
      <formula>0.9</formula>
    </cfRule>
  </conditionalFormatting>
  <conditionalFormatting sqref="N4:O30">
    <cfRule type="cellIs" priority="3" dxfId="13" operator="lessThan" stopIfTrue="1">
      <formula>0</formula>
    </cfRule>
  </conditionalFormatting>
  <printOptions horizontalCentered="1"/>
  <pageMargins left="0.1968503937007874" right="0.1968503937007874" top="0.3937007874015748" bottom="0.35433070866141736" header="0.2362204724409449" footer="0.15748031496062992"/>
  <pageSetup fitToHeight="1" fitToWidth="1" horizontalDpi="300" verticalDpi="300" orientation="landscape" paperSize="9" scale="66" r:id="rId1"/>
  <headerFooter alignWithMargins="0">
    <oddHeader>&amp;LMemoriál Františka Frajta  XXII.ročník&amp;RHasičský záchranný sbor Zlínského kraje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M33"/>
  <sheetViews>
    <sheetView zoomScale="75" zoomScaleNormal="75" zoomScaleSheetLayoutView="100" workbookViewId="0" topLeftCell="B1">
      <selection activeCell="D4" sqref="D4"/>
    </sheetView>
  </sheetViews>
  <sheetFormatPr defaultColWidth="9.125" defaultRowHeight="12.75"/>
  <cols>
    <col min="1" max="1" width="7.625" style="13" hidden="1" customWidth="1"/>
    <col min="2" max="2" width="10.50390625" style="39" customWidth="1"/>
    <col min="3" max="3" width="32.00390625" style="10" customWidth="1"/>
    <col min="4" max="4" width="39.625" style="1" bestFit="1" customWidth="1"/>
    <col min="5" max="7" width="10.625" style="9" customWidth="1"/>
    <col min="8" max="10" width="8.625" style="9" customWidth="1"/>
    <col min="11" max="11" width="13.875" style="18" bestFit="1" customWidth="1"/>
    <col min="12" max="12" width="13.50390625" style="9" bestFit="1" customWidth="1"/>
    <col min="13" max="13" width="10.50390625" style="17" hidden="1" customWidth="1"/>
    <col min="14" max="16384" width="9.125" style="10" customWidth="1"/>
  </cols>
  <sheetData>
    <row r="1" spans="2:13" ht="48.75" customHeight="1" thickBot="1">
      <c r="B1" s="232" t="s">
        <v>101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5">
      <c r="A2" s="40" t="s">
        <v>6</v>
      </c>
      <c r="B2" s="233" t="s">
        <v>26</v>
      </c>
      <c r="C2" s="235" t="s">
        <v>27</v>
      </c>
      <c r="D2" s="235" t="s">
        <v>29</v>
      </c>
      <c r="E2" s="221" t="s">
        <v>28</v>
      </c>
      <c r="F2" s="222"/>
      <c r="G2" s="222"/>
      <c r="H2" s="223" t="s">
        <v>11</v>
      </c>
      <c r="I2" s="223"/>
      <c r="J2" s="237"/>
      <c r="K2" s="54" t="s">
        <v>8</v>
      </c>
      <c r="L2" s="51" t="s">
        <v>10</v>
      </c>
      <c r="M2" s="238" t="s">
        <v>26</v>
      </c>
    </row>
    <row r="3" spans="1:13" ht="15.75" thickBot="1">
      <c r="A3" s="41" t="s">
        <v>0</v>
      </c>
      <c r="B3" s="234"/>
      <c r="C3" s="236"/>
      <c r="D3" s="236"/>
      <c r="E3" s="48" t="s">
        <v>1</v>
      </c>
      <c r="F3" s="6" t="s">
        <v>3</v>
      </c>
      <c r="G3" s="6" t="s">
        <v>4</v>
      </c>
      <c r="H3" s="6" t="s">
        <v>7</v>
      </c>
      <c r="I3" s="6" t="s">
        <v>5</v>
      </c>
      <c r="J3" s="7" t="s">
        <v>2</v>
      </c>
      <c r="K3" s="55" t="s">
        <v>9</v>
      </c>
      <c r="L3" s="52" t="s">
        <v>9</v>
      </c>
      <c r="M3" s="239"/>
    </row>
    <row r="4" spans="1:13" ht="18" customHeight="1">
      <c r="A4" s="42" t="s">
        <v>16</v>
      </c>
      <c r="B4" s="59">
        <v>1</v>
      </c>
      <c r="C4" s="90"/>
      <c r="D4" s="83"/>
      <c r="E4" s="45">
        <v>0</v>
      </c>
      <c r="F4" s="8"/>
      <c r="G4" s="8"/>
      <c r="H4" s="30"/>
      <c r="I4" s="30"/>
      <c r="J4" s="50"/>
      <c r="K4" s="56"/>
      <c r="L4" s="53"/>
      <c r="M4" s="44" t="e">
        <f aca="true" t="shared" si="0" ref="M4:M25">RANK(K4,$K$4:$K$25,1)</f>
        <v>#N/A</v>
      </c>
    </row>
    <row r="5" spans="1:13" ht="18" customHeight="1">
      <c r="A5" s="42" t="s">
        <v>17</v>
      </c>
      <c r="B5" s="59">
        <v>2</v>
      </c>
      <c r="C5" s="92"/>
      <c r="D5" s="84"/>
      <c r="E5" s="45">
        <v>0.003472222222222222</v>
      </c>
      <c r="F5" s="8"/>
      <c r="G5" s="8"/>
      <c r="H5" s="3"/>
      <c r="I5" s="3"/>
      <c r="J5" s="2"/>
      <c r="K5" s="56"/>
      <c r="L5" s="53"/>
      <c r="M5" s="44" t="e">
        <f t="shared" si="0"/>
        <v>#N/A</v>
      </c>
    </row>
    <row r="6" spans="1:13" ht="18" customHeight="1">
      <c r="A6" s="42" t="s">
        <v>33</v>
      </c>
      <c r="B6" s="59">
        <v>3</v>
      </c>
      <c r="C6" s="92"/>
      <c r="D6" s="84"/>
      <c r="E6" s="45">
        <v>0.00694444444444444</v>
      </c>
      <c r="F6" s="8"/>
      <c r="G6" s="8"/>
      <c r="H6" s="3"/>
      <c r="I6" s="3"/>
      <c r="J6" s="2"/>
      <c r="K6" s="56"/>
      <c r="L6" s="53"/>
      <c r="M6" s="44" t="e">
        <f t="shared" si="0"/>
        <v>#N/A</v>
      </c>
    </row>
    <row r="7" spans="1:13" ht="18" customHeight="1">
      <c r="A7" s="42" t="s">
        <v>14</v>
      </c>
      <c r="B7" s="59">
        <v>4</v>
      </c>
      <c r="C7" s="92"/>
      <c r="D7" s="84"/>
      <c r="E7" s="45">
        <v>0.0104166666666667</v>
      </c>
      <c r="F7" s="8"/>
      <c r="G7" s="8"/>
      <c r="H7" s="3"/>
      <c r="J7" s="2"/>
      <c r="K7" s="56"/>
      <c r="L7" s="53"/>
      <c r="M7" s="44" t="e">
        <f t="shared" si="0"/>
        <v>#N/A</v>
      </c>
    </row>
    <row r="8" spans="1:13" ht="18" customHeight="1">
      <c r="A8" s="42" t="s">
        <v>45</v>
      </c>
      <c r="B8" s="59">
        <v>5</v>
      </c>
      <c r="C8" s="93"/>
      <c r="D8" s="85"/>
      <c r="E8" s="45">
        <v>0.0138888888888889</v>
      </c>
      <c r="F8" s="8"/>
      <c r="G8" s="8"/>
      <c r="H8" s="31"/>
      <c r="I8" s="3"/>
      <c r="J8" s="50"/>
      <c r="K8" s="56"/>
      <c r="L8" s="53"/>
      <c r="M8" s="44" t="e">
        <f t="shared" si="0"/>
        <v>#N/A</v>
      </c>
    </row>
    <row r="9" spans="1:13" ht="18" customHeight="1">
      <c r="A9" s="42" t="s">
        <v>25</v>
      </c>
      <c r="B9" s="59">
        <v>6</v>
      </c>
      <c r="C9" s="92"/>
      <c r="D9" s="84"/>
      <c r="E9" s="45">
        <v>0.0173611111111111</v>
      </c>
      <c r="F9" s="8"/>
      <c r="G9" s="8"/>
      <c r="H9" s="31"/>
      <c r="I9" s="31"/>
      <c r="J9" s="50"/>
      <c r="K9" s="56"/>
      <c r="L9" s="53"/>
      <c r="M9" s="44" t="e">
        <f t="shared" si="0"/>
        <v>#N/A</v>
      </c>
    </row>
    <row r="10" spans="1:13" ht="18" customHeight="1">
      <c r="A10" s="42" t="s">
        <v>19</v>
      </c>
      <c r="B10" s="59">
        <v>7</v>
      </c>
      <c r="C10" s="93"/>
      <c r="D10" s="85"/>
      <c r="E10" s="45">
        <v>0.0208333333333333</v>
      </c>
      <c r="F10" s="8"/>
      <c r="G10" s="8"/>
      <c r="H10" s="3"/>
      <c r="I10" s="3"/>
      <c r="J10" s="2"/>
      <c r="K10" s="56"/>
      <c r="L10" s="53"/>
      <c r="M10" s="44" t="e">
        <f t="shared" si="0"/>
        <v>#N/A</v>
      </c>
    </row>
    <row r="11" spans="1:13" ht="18" customHeight="1">
      <c r="A11" s="42" t="s">
        <v>39</v>
      </c>
      <c r="B11" s="59">
        <v>8</v>
      </c>
      <c r="C11" s="93"/>
      <c r="D11" s="85"/>
      <c r="E11" s="45">
        <v>0.0243055555555556</v>
      </c>
      <c r="F11" s="8"/>
      <c r="G11" s="8"/>
      <c r="H11" s="31"/>
      <c r="I11" s="30"/>
      <c r="J11" s="49"/>
      <c r="K11" s="56"/>
      <c r="L11" s="53"/>
      <c r="M11" s="44" t="e">
        <f t="shared" si="0"/>
        <v>#N/A</v>
      </c>
    </row>
    <row r="12" spans="1:13" ht="18" customHeight="1">
      <c r="A12" s="42" t="s">
        <v>23</v>
      </c>
      <c r="B12" s="59">
        <v>9</v>
      </c>
      <c r="C12" s="92"/>
      <c r="D12" s="84"/>
      <c r="E12" s="45">
        <v>0.0277777777777778</v>
      </c>
      <c r="F12" s="8"/>
      <c r="G12" s="8"/>
      <c r="H12" s="31"/>
      <c r="I12" s="70"/>
      <c r="J12" s="50"/>
      <c r="K12" s="56"/>
      <c r="L12" s="53"/>
      <c r="M12" s="44" t="e">
        <f t="shared" si="0"/>
        <v>#N/A</v>
      </c>
    </row>
    <row r="13" spans="1:13" ht="18" customHeight="1">
      <c r="A13" s="42" t="s">
        <v>20</v>
      </c>
      <c r="B13" s="59">
        <v>10</v>
      </c>
      <c r="C13" s="92"/>
      <c r="D13" s="84"/>
      <c r="E13" s="45">
        <v>0.03125</v>
      </c>
      <c r="F13" s="8"/>
      <c r="G13" s="8"/>
      <c r="H13" s="31"/>
      <c r="I13" s="30"/>
      <c r="J13" s="49"/>
      <c r="K13" s="56"/>
      <c r="L13" s="53"/>
      <c r="M13" s="44" t="e">
        <f t="shared" si="0"/>
        <v>#N/A</v>
      </c>
    </row>
    <row r="14" spans="1:13" ht="18" customHeight="1">
      <c r="A14" s="42" t="s">
        <v>36</v>
      </c>
      <c r="B14" s="59">
        <v>11</v>
      </c>
      <c r="C14" s="91"/>
      <c r="D14" s="83"/>
      <c r="E14" s="45">
        <v>0.0347222222222222</v>
      </c>
      <c r="F14" s="8"/>
      <c r="G14" s="8"/>
      <c r="H14" s="30"/>
      <c r="I14" s="3"/>
      <c r="J14" s="2"/>
      <c r="K14" s="56"/>
      <c r="L14" s="53"/>
      <c r="M14" s="44" t="e">
        <f t="shared" si="0"/>
        <v>#N/A</v>
      </c>
    </row>
    <row r="15" spans="1:13" ht="18" customHeight="1">
      <c r="A15" s="42" t="s">
        <v>22</v>
      </c>
      <c r="B15" s="59">
        <v>12</v>
      </c>
      <c r="C15" s="92"/>
      <c r="D15" s="86"/>
      <c r="E15" s="45">
        <v>0.0381944444444444</v>
      </c>
      <c r="F15" s="8"/>
      <c r="G15" s="8"/>
      <c r="H15" s="31"/>
      <c r="I15" s="30"/>
      <c r="J15" s="49"/>
      <c r="K15" s="56"/>
      <c r="L15" s="53"/>
      <c r="M15" s="44" t="e">
        <f t="shared" si="0"/>
        <v>#N/A</v>
      </c>
    </row>
    <row r="16" spans="1:13" s="36" customFormat="1" ht="18" customHeight="1">
      <c r="A16" s="42" t="s">
        <v>42</v>
      </c>
      <c r="B16" s="59">
        <v>13</v>
      </c>
      <c r="C16" s="92"/>
      <c r="D16" s="84"/>
      <c r="E16" s="45">
        <v>0.0416666666666667</v>
      </c>
      <c r="F16" s="8"/>
      <c r="G16" s="8"/>
      <c r="H16" s="30"/>
      <c r="I16" s="31"/>
      <c r="J16" s="50"/>
      <c r="K16" s="56"/>
      <c r="L16" s="53"/>
      <c r="M16" s="44" t="e">
        <f t="shared" si="0"/>
        <v>#N/A</v>
      </c>
    </row>
    <row r="17" spans="1:13" s="35" customFormat="1" ht="18" customHeight="1">
      <c r="A17" s="42" t="s">
        <v>13</v>
      </c>
      <c r="B17" s="59">
        <v>14</v>
      </c>
      <c r="C17" s="92"/>
      <c r="D17" s="84"/>
      <c r="E17" s="45">
        <v>0.0451388888888889</v>
      </c>
      <c r="F17" s="8"/>
      <c r="G17" s="8"/>
      <c r="H17" s="31"/>
      <c r="I17" s="31"/>
      <c r="J17" s="50"/>
      <c r="K17" s="56"/>
      <c r="L17" s="53"/>
      <c r="M17" s="44" t="e">
        <f t="shared" si="0"/>
        <v>#N/A</v>
      </c>
    </row>
    <row r="18" spans="1:13" ht="18" customHeight="1">
      <c r="A18" s="42" t="s">
        <v>46</v>
      </c>
      <c r="B18" s="59">
        <v>15</v>
      </c>
      <c r="C18" s="92"/>
      <c r="D18" s="84"/>
      <c r="E18" s="45">
        <v>0.0486111111111111</v>
      </c>
      <c r="F18" s="8"/>
      <c r="G18" s="8"/>
      <c r="H18" s="30"/>
      <c r="I18" s="30"/>
      <c r="J18" s="49"/>
      <c r="K18" s="56"/>
      <c r="L18" s="53"/>
      <c r="M18" s="44" t="e">
        <f t="shared" si="0"/>
        <v>#N/A</v>
      </c>
    </row>
    <row r="19" spans="1:13" ht="18" customHeight="1">
      <c r="A19" s="42" t="s">
        <v>43</v>
      </c>
      <c r="B19" s="59">
        <v>16</v>
      </c>
      <c r="C19" s="93"/>
      <c r="D19" s="85"/>
      <c r="E19" s="45">
        <v>0.0520833333333333</v>
      </c>
      <c r="F19" s="8"/>
      <c r="G19" s="8"/>
      <c r="H19" s="3"/>
      <c r="I19" s="31"/>
      <c r="J19" s="49"/>
      <c r="K19" s="56"/>
      <c r="L19" s="53"/>
      <c r="M19" s="44" t="e">
        <f t="shared" si="0"/>
        <v>#N/A</v>
      </c>
    </row>
    <row r="20" spans="1:13" ht="18" customHeight="1">
      <c r="A20" s="42" t="s">
        <v>37</v>
      </c>
      <c r="B20" s="59">
        <v>17</v>
      </c>
      <c r="C20" s="93"/>
      <c r="D20" s="85"/>
      <c r="E20" s="45">
        <v>0.0555555555555556</v>
      </c>
      <c r="F20" s="8"/>
      <c r="G20" s="8"/>
      <c r="H20" s="3"/>
      <c r="I20" s="3"/>
      <c r="J20" s="2"/>
      <c r="K20" s="56"/>
      <c r="L20" s="53"/>
      <c r="M20" s="44" t="e">
        <f t="shared" si="0"/>
        <v>#N/A</v>
      </c>
    </row>
    <row r="21" spans="1:13" ht="18" customHeight="1">
      <c r="A21" s="42" t="s">
        <v>48</v>
      </c>
      <c r="B21" s="59">
        <v>18</v>
      </c>
      <c r="C21" s="92"/>
      <c r="D21" s="84"/>
      <c r="E21" s="45">
        <v>0.0590277777777778</v>
      </c>
      <c r="F21" s="8"/>
      <c r="G21" s="8"/>
      <c r="H21" s="31"/>
      <c r="I21" s="31"/>
      <c r="J21" s="50"/>
      <c r="K21" s="56"/>
      <c r="L21" s="53"/>
      <c r="M21" s="44" t="e">
        <f t="shared" si="0"/>
        <v>#N/A</v>
      </c>
    </row>
    <row r="22" spans="1:13" ht="18" customHeight="1">
      <c r="A22" s="42" t="s">
        <v>34</v>
      </c>
      <c r="B22" s="59">
        <v>19</v>
      </c>
      <c r="C22" s="60"/>
      <c r="D22" s="62"/>
      <c r="E22" s="45">
        <v>0.0625</v>
      </c>
      <c r="F22" s="8"/>
      <c r="G22" s="8"/>
      <c r="H22" s="31"/>
      <c r="I22" s="38"/>
      <c r="J22" s="50"/>
      <c r="K22" s="56"/>
      <c r="L22" s="53"/>
      <c r="M22" s="44" t="e">
        <f t="shared" si="0"/>
        <v>#N/A</v>
      </c>
    </row>
    <row r="23" spans="1:13" ht="18" customHeight="1">
      <c r="A23" s="42" t="s">
        <v>41</v>
      </c>
      <c r="B23" s="59">
        <v>20</v>
      </c>
      <c r="C23" s="60"/>
      <c r="D23" s="62"/>
      <c r="E23" s="45">
        <v>0.0659722222222222</v>
      </c>
      <c r="F23" s="8"/>
      <c r="G23" s="8"/>
      <c r="H23" s="31"/>
      <c r="I23" s="31"/>
      <c r="J23" s="49"/>
      <c r="K23" s="56"/>
      <c r="L23" s="53"/>
      <c r="M23" s="44" t="e">
        <f t="shared" si="0"/>
        <v>#N/A</v>
      </c>
    </row>
    <row r="24" spans="1:13" s="35" customFormat="1" ht="18" customHeight="1">
      <c r="A24" s="42" t="s">
        <v>44</v>
      </c>
      <c r="B24" s="59">
        <v>21</v>
      </c>
      <c r="C24" s="60"/>
      <c r="D24" s="62"/>
      <c r="E24" s="45">
        <v>0.0694444444444444</v>
      </c>
      <c r="F24" s="8"/>
      <c r="G24" s="8"/>
      <c r="H24" s="3"/>
      <c r="I24" s="3"/>
      <c r="J24" s="2"/>
      <c r="K24" s="56"/>
      <c r="L24" s="53"/>
      <c r="M24" s="44" t="e">
        <f t="shared" si="0"/>
        <v>#N/A</v>
      </c>
    </row>
    <row r="25" spans="1:13" ht="18" customHeight="1">
      <c r="A25" s="42" t="s">
        <v>40</v>
      </c>
      <c r="B25" s="59">
        <v>22</v>
      </c>
      <c r="C25" s="61"/>
      <c r="D25" s="63"/>
      <c r="E25" s="45">
        <v>0.0729166666666667</v>
      </c>
      <c r="F25" s="8"/>
      <c r="G25" s="8"/>
      <c r="H25" s="3"/>
      <c r="I25" s="3"/>
      <c r="J25" s="2"/>
      <c r="K25" s="56"/>
      <c r="L25" s="53"/>
      <c r="M25" s="44" t="e">
        <f t="shared" si="0"/>
        <v>#N/A</v>
      </c>
    </row>
    <row r="26" spans="2:12" ht="15">
      <c r="B26" s="59">
        <v>23</v>
      </c>
      <c r="C26" s="60"/>
      <c r="D26" s="64"/>
      <c r="E26" s="45">
        <v>0.0763888888888889</v>
      </c>
      <c r="F26" s="8"/>
      <c r="G26" s="8"/>
      <c r="H26" s="31"/>
      <c r="I26" s="31"/>
      <c r="J26" s="49"/>
      <c r="K26" s="56"/>
      <c r="L26" s="53"/>
    </row>
    <row r="27" spans="2:12" ht="15">
      <c r="B27" s="59">
        <v>24</v>
      </c>
      <c r="C27" s="60"/>
      <c r="D27" s="64"/>
      <c r="E27" s="45">
        <v>0.0798611111111111</v>
      </c>
      <c r="F27" s="8"/>
      <c r="G27" s="8"/>
      <c r="H27" s="3"/>
      <c r="I27" s="3"/>
      <c r="J27" s="2"/>
      <c r="K27" s="56"/>
      <c r="L27" s="53"/>
    </row>
    <row r="28" spans="2:12" ht="15">
      <c r="B28" s="59">
        <v>25</v>
      </c>
      <c r="C28" s="60"/>
      <c r="D28" s="64"/>
      <c r="E28" s="45">
        <v>0.0833333333333333</v>
      </c>
      <c r="F28" s="8"/>
      <c r="G28" s="8"/>
      <c r="H28" s="3"/>
      <c r="I28" s="3"/>
      <c r="J28" s="2"/>
      <c r="K28" s="56"/>
      <c r="L28" s="53"/>
    </row>
    <row r="29" spans="2:12" ht="15">
      <c r="B29" s="59">
        <v>26</v>
      </c>
      <c r="C29" s="60"/>
      <c r="D29" s="62"/>
      <c r="E29" s="45">
        <v>0.0868055555555556</v>
      </c>
      <c r="F29" s="8"/>
      <c r="G29" s="8"/>
      <c r="H29" s="31"/>
      <c r="I29" s="31"/>
      <c r="J29" s="49"/>
      <c r="K29" s="56"/>
      <c r="L29" s="53"/>
    </row>
    <row r="30" spans="2:12" ht="15">
      <c r="B30" s="59">
        <v>27</v>
      </c>
      <c r="C30" s="73"/>
      <c r="D30" s="74"/>
      <c r="E30" s="45">
        <v>0.0902777777777778</v>
      </c>
      <c r="F30" s="8"/>
      <c r="G30" s="8"/>
      <c r="H30" s="3"/>
      <c r="I30" s="3"/>
      <c r="J30" s="2"/>
      <c r="K30" s="56"/>
      <c r="L30" s="53"/>
    </row>
    <row r="31" spans="2:12" ht="15">
      <c r="B31" s="59">
        <v>28</v>
      </c>
      <c r="C31" s="61"/>
      <c r="D31" s="63"/>
      <c r="E31" s="45"/>
      <c r="F31" s="8"/>
      <c r="G31" s="8"/>
      <c r="H31" s="3"/>
      <c r="I31" s="3"/>
      <c r="J31" s="2"/>
      <c r="K31" s="56"/>
      <c r="L31" s="53"/>
    </row>
    <row r="32" spans="2:12" ht="15">
      <c r="B32" s="59">
        <v>29</v>
      </c>
      <c r="C32" s="61"/>
      <c r="D32" s="63"/>
      <c r="E32" s="45"/>
      <c r="F32" s="8"/>
      <c r="G32" s="8"/>
      <c r="H32" s="3"/>
      <c r="I32" s="3"/>
      <c r="J32" s="2"/>
      <c r="K32" s="56"/>
      <c r="L32" s="53"/>
    </row>
    <row r="33" spans="2:12" ht="15">
      <c r="B33" s="59">
        <v>30</v>
      </c>
      <c r="C33" s="61"/>
      <c r="D33" s="63"/>
      <c r="E33" s="45"/>
      <c r="F33" s="8"/>
      <c r="G33" s="8"/>
      <c r="H33" s="3"/>
      <c r="I33" s="3"/>
      <c r="J33" s="2"/>
      <c r="K33" s="56"/>
      <c r="L33" s="53"/>
    </row>
  </sheetData>
  <sheetProtection/>
  <mergeCells count="7">
    <mergeCell ref="B1:M1"/>
    <mergeCell ref="B2:B3"/>
    <mergeCell ref="C2:C3"/>
    <mergeCell ref="D2:D3"/>
    <mergeCell ref="E2:G2"/>
    <mergeCell ref="H2:J2"/>
    <mergeCell ref="M2:M3"/>
  </mergeCells>
  <conditionalFormatting sqref="M4:M25">
    <cfRule type="expression" priority="1" dxfId="12" stopIfTrue="1">
      <formula>(G4=0)</formula>
    </cfRule>
  </conditionalFormatting>
  <conditionalFormatting sqref="K4:K33">
    <cfRule type="cellIs" priority="2" dxfId="13" operator="equal" stopIfTrue="1">
      <formula>0.9</formula>
    </cfRule>
  </conditionalFormatting>
  <conditionalFormatting sqref="L4:L33">
    <cfRule type="cellIs" priority="3" dxfId="13" operator="lessThan" stopIfTrue="1">
      <formula>0</formula>
    </cfRule>
  </conditionalFormatting>
  <printOptions horizontalCentered="1"/>
  <pageMargins left="0.1968503937007874" right="0.1968503937007874" top="0.41" bottom="0.35" header="0.23" footer="0.16"/>
  <pageSetup fitToHeight="1" fitToWidth="1" horizontalDpi="300" verticalDpi="300" orientation="landscape" paperSize="9" scale="87" r:id="rId1"/>
  <headerFooter alignWithMargins="0">
    <oddHeader>&amp;LMemoriál Františka Frajta  XXII.ročník&amp;RHasičský záchranný sbor Zlínského kraje</oddHeader>
    <oddFooter>&amp;LDatum konání: 6. června 2017&amp;RMísto konání: Provodov - Řetechov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Polomík</dc:creator>
  <cp:keywords/>
  <dc:description/>
  <cp:lastModifiedBy>skoleni</cp:lastModifiedBy>
  <cp:lastPrinted>2023-06-08T11:09:26Z</cp:lastPrinted>
  <dcterms:created xsi:type="dcterms:W3CDTF">1999-06-21T16:26:31Z</dcterms:created>
  <dcterms:modified xsi:type="dcterms:W3CDTF">2023-06-09T05:52:58Z</dcterms:modified>
  <cp:category/>
  <cp:version/>
  <cp:contentType/>
  <cp:contentStatus/>
</cp:coreProperties>
</file>