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.mlcak\Desktop\"/>
    </mc:Choice>
  </mc:AlternateContent>
  <bookViews>
    <workbookView xWindow="0" yWindow="0" windowWidth="21720" windowHeight="8196"/>
  </bookViews>
  <sheets>
    <sheet name="Lis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  <c r="D12" i="1"/>
  <c r="C12" i="1"/>
  <c r="B12" i="1"/>
  <c r="A12" i="1"/>
  <c r="J16" i="1"/>
  <c r="I16" i="1"/>
  <c r="H16" i="1"/>
  <c r="G16" i="1"/>
  <c r="F16" i="1"/>
  <c r="E16" i="1"/>
  <c r="D16" i="1"/>
  <c r="C16" i="1"/>
  <c r="B16" i="1"/>
  <c r="A16" i="1"/>
  <c r="J9" i="1"/>
  <c r="M9" i="1" s="1"/>
  <c r="I9" i="1"/>
  <c r="H9" i="1"/>
  <c r="G9" i="1"/>
  <c r="F9" i="1"/>
  <c r="E9" i="1"/>
  <c r="D9" i="1"/>
  <c r="C9" i="1"/>
  <c r="B9" i="1"/>
  <c r="A9" i="1"/>
  <c r="K11" i="1"/>
  <c r="J11" i="1"/>
  <c r="I11" i="1"/>
  <c r="H11" i="1"/>
  <c r="G11" i="1"/>
  <c r="F11" i="1"/>
  <c r="E11" i="1"/>
  <c r="D11" i="1"/>
  <c r="C11" i="1"/>
  <c r="B11" i="1"/>
  <c r="A11" i="1"/>
  <c r="J15" i="1"/>
  <c r="I15" i="1"/>
  <c r="H15" i="1"/>
  <c r="G15" i="1"/>
  <c r="F15" i="1"/>
  <c r="E15" i="1"/>
  <c r="D15" i="1"/>
  <c r="C15" i="1"/>
  <c r="B15" i="1"/>
  <c r="A15" i="1"/>
  <c r="K8" i="1"/>
  <c r="J8" i="1"/>
  <c r="I8" i="1"/>
  <c r="H8" i="1"/>
  <c r="G8" i="1"/>
  <c r="F8" i="1"/>
  <c r="E8" i="1"/>
  <c r="D8" i="1"/>
  <c r="C8" i="1"/>
  <c r="B8" i="1"/>
  <c r="A8" i="1"/>
  <c r="J18" i="1"/>
  <c r="L18" i="1" s="1"/>
  <c r="I18" i="1"/>
  <c r="H18" i="1"/>
  <c r="G18" i="1"/>
  <c r="F18" i="1"/>
  <c r="E18" i="1"/>
  <c r="D18" i="1"/>
  <c r="C18" i="1"/>
  <c r="B18" i="1"/>
  <c r="A18" i="1"/>
  <c r="J17" i="1"/>
  <c r="I17" i="1"/>
  <c r="H17" i="1"/>
  <c r="G17" i="1"/>
  <c r="F17" i="1"/>
  <c r="E17" i="1"/>
  <c r="D17" i="1"/>
  <c r="C17" i="1"/>
  <c r="B17" i="1"/>
  <c r="A17" i="1"/>
  <c r="J10" i="1"/>
  <c r="I10" i="1"/>
  <c r="H10" i="1"/>
  <c r="G10" i="1"/>
  <c r="F10" i="1"/>
  <c r="E10" i="1"/>
  <c r="D10" i="1"/>
  <c r="C10" i="1"/>
  <c r="B10" i="1"/>
  <c r="A10" i="1"/>
  <c r="J14" i="1"/>
  <c r="I14" i="1"/>
  <c r="H14" i="1"/>
  <c r="G14" i="1"/>
  <c r="F14" i="1"/>
  <c r="E14" i="1"/>
  <c r="D14" i="1"/>
  <c r="C14" i="1"/>
  <c r="B14" i="1"/>
  <c r="A14" i="1"/>
  <c r="J13" i="1"/>
  <c r="I13" i="1"/>
  <c r="H13" i="1"/>
  <c r="G13" i="1"/>
  <c r="F13" i="1"/>
  <c r="E13" i="1"/>
  <c r="D13" i="1"/>
  <c r="C13" i="1"/>
  <c r="B13" i="1"/>
  <c r="A13" i="1"/>
  <c r="B19" i="1"/>
  <c r="B20" i="1"/>
  <c r="B21" i="1"/>
  <c r="B22" i="1"/>
  <c r="B23" i="1"/>
  <c r="B24" i="1"/>
  <c r="B25" i="1"/>
  <c r="B26" i="1"/>
  <c r="B27" i="1"/>
  <c r="M13" i="1" l="1"/>
  <c r="M17" i="1"/>
  <c r="K9" i="1"/>
  <c r="M18" i="1"/>
  <c r="M16" i="1"/>
  <c r="K18" i="1"/>
  <c r="K16" i="1"/>
  <c r="M14" i="1"/>
  <c r="K14" i="1"/>
  <c r="L8" i="1"/>
  <c r="L14" i="1"/>
  <c r="L16" i="1"/>
  <c r="L13" i="1"/>
  <c r="M11" i="1"/>
  <c r="M10" i="1"/>
  <c r="M8" i="1"/>
  <c r="L11" i="1"/>
  <c r="L9" i="1"/>
  <c r="M12" i="1"/>
  <c r="K17" i="1"/>
  <c r="L15" i="1"/>
  <c r="K15" i="1"/>
  <c r="K13" i="1"/>
  <c r="L17" i="1"/>
  <c r="M15" i="1"/>
  <c r="K10" i="1"/>
  <c r="K12" i="1"/>
  <c r="L10" i="1"/>
  <c r="L12" i="1"/>
</calcChain>
</file>

<file path=xl/sharedStrings.xml><?xml version="1.0" encoding="utf-8"?>
<sst xmlns="http://schemas.openxmlformats.org/spreadsheetml/2006/main" count="23" uniqueCount="18">
  <si>
    <t>CELKOVÉ POŘADÍ</t>
  </si>
  <si>
    <t xml:space="preserve"> Místo soutěže:</t>
  </si>
  <si>
    <t>Přerov</t>
  </si>
  <si>
    <t xml:space="preserve"> Datum:</t>
  </si>
  <si>
    <t>Soutěžní tým</t>
  </si>
  <si>
    <t>Čas</t>
  </si>
  <si>
    <t>Hodnocení</t>
  </si>
  <si>
    <t>Celkové body</t>
  </si>
  <si>
    <t>Čas v sekundách</t>
  </si>
  <si>
    <t>Průměr pořadí</t>
  </si>
  <si>
    <t>body   za čas</t>
  </si>
  <si>
    <t>Taktika provedení zásahu</t>
  </si>
  <si>
    <t>Technika provedení zásahu</t>
  </si>
  <si>
    <t>První předlékařská pomoc</t>
  </si>
  <si>
    <t>body</t>
  </si>
  <si>
    <t>pořadí</t>
  </si>
  <si>
    <t>podpis velitele soutěže</t>
  </si>
  <si>
    <t>podpis hlavního rozhodčího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</si>
</sst>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24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6"/>
      <color theme="0"/>
      <name val="Calibri"/>
      <family val="2"/>
      <charset val="238"/>
      <scheme val="minor"/>
    </font>
    <font>
      <i/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14" fontId="3" fillId="0" borderId="0" xfId="0" applyNumberFormat="1" applyFont="1" applyBorder="1" applyAlignment="1" applyProtection="1">
      <alignment horizontal="left" vertical="center" wrapText="1"/>
      <protection locked="0"/>
    </xf>
    <xf numFmtId="14" fontId="3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0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0" fillId="0" borderId="0" xfId="0" applyBorder="1"/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textRotation="90" wrapText="1"/>
    </xf>
    <xf numFmtId="0" fontId="0" fillId="0" borderId="12" xfId="0" applyBorder="1" applyAlignment="1">
      <alignment vertical="center" textRotation="90" wrapText="1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NumberFormat="1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9" fillId="0" borderId="14" xfId="0" applyFont="1" applyBorder="1" applyAlignment="1">
      <alignment horizontal="center" vertical="center" wrapText="1"/>
    </xf>
    <xf numFmtId="0" fontId="0" fillId="0" borderId="14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4</xdr:row>
          <xdr:rowOff>0</xdr:rowOff>
        </xdr:from>
        <xdr:to>
          <xdr:col>13</xdr:col>
          <xdr:colOff>0</xdr:colOff>
          <xdr:row>7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vert="vert270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cs-CZ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CELKOVÉ POŘADÍ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</xdr:colOff>
          <xdr:row>4</xdr:row>
          <xdr:rowOff>0</xdr:rowOff>
        </xdr:from>
        <xdr:to>
          <xdr:col>1</xdr:col>
          <xdr:colOff>0</xdr:colOff>
          <xdr:row>7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cs-CZ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Soutěžní tým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yprostovani%202022_p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DANI"/>
      <sheetName val="VYHODNOCENI"/>
    </sheetNames>
    <definedNames>
      <definedName name="PORADI"/>
      <definedName name="SERAZENI"/>
    </definedNames>
    <sheetDataSet>
      <sheetData sheetId="0">
        <row r="1">
          <cell r="B1" t="str">
            <v>Stanice Přerov</v>
          </cell>
          <cell r="C1" t="str">
            <v>Stanice Lipník nad Bečvou</v>
          </cell>
          <cell r="D1" t="str">
            <v>Stanice Olomouc</v>
          </cell>
          <cell r="E1" t="str">
            <v>Stanice Prostějov</v>
          </cell>
          <cell r="F1" t="str">
            <v>Stanice Zábřeh</v>
          </cell>
          <cell r="G1" t="str">
            <v>Stanice Jeseník</v>
          </cell>
          <cell r="H1" t="str">
            <v>Stanice Kroměříž</v>
          </cell>
          <cell r="I1" t="str">
            <v>Stanice Zlín</v>
          </cell>
          <cell r="J1" t="str">
            <v>Stanice Valašské Meziříčí</v>
          </cell>
          <cell r="K1" t="str">
            <v>Stanice Uherský Brod</v>
          </cell>
          <cell r="L1" t="str">
            <v>HZS Správy železnic Přerov</v>
          </cell>
        </row>
        <row r="29">
          <cell r="B29">
            <v>168</v>
          </cell>
          <cell r="C29">
            <v>127</v>
          </cell>
          <cell r="D29">
            <v>158</v>
          </cell>
          <cell r="E29">
            <v>79</v>
          </cell>
          <cell r="F29">
            <v>138</v>
          </cell>
          <cell r="G29">
            <v>154</v>
          </cell>
          <cell r="H29">
            <v>144</v>
          </cell>
          <cell r="I29">
            <v>160</v>
          </cell>
          <cell r="J29">
            <v>172</v>
          </cell>
          <cell r="K29">
            <v>166</v>
          </cell>
          <cell r="L29">
            <v>161</v>
          </cell>
        </row>
        <row r="30">
          <cell r="B30">
            <v>2</v>
          </cell>
          <cell r="C30">
            <v>10</v>
          </cell>
          <cell r="D30">
            <v>6</v>
          </cell>
          <cell r="E30">
            <v>11</v>
          </cell>
          <cell r="F30">
            <v>9</v>
          </cell>
          <cell r="G30">
            <v>7</v>
          </cell>
          <cell r="H30">
            <v>8</v>
          </cell>
          <cell r="I30">
            <v>5</v>
          </cell>
          <cell r="J30">
            <v>1</v>
          </cell>
          <cell r="K30">
            <v>3</v>
          </cell>
          <cell r="L30">
            <v>4</v>
          </cell>
        </row>
        <row r="58">
          <cell r="B58">
            <v>140</v>
          </cell>
          <cell r="C58">
            <v>101</v>
          </cell>
          <cell r="D58">
            <v>131</v>
          </cell>
          <cell r="E58">
            <v>108</v>
          </cell>
          <cell r="F58">
            <v>72</v>
          </cell>
          <cell r="G58">
            <v>121</v>
          </cell>
          <cell r="H58">
            <v>116</v>
          </cell>
          <cell r="I58">
            <v>129</v>
          </cell>
          <cell r="J58">
            <v>115</v>
          </cell>
          <cell r="K58">
            <v>83</v>
          </cell>
          <cell r="L58">
            <v>123</v>
          </cell>
        </row>
        <row r="59">
          <cell r="B59">
            <v>1</v>
          </cell>
          <cell r="C59">
            <v>9</v>
          </cell>
          <cell r="D59">
            <v>2</v>
          </cell>
          <cell r="E59">
            <v>8</v>
          </cell>
          <cell r="F59">
            <v>11</v>
          </cell>
          <cell r="G59">
            <v>5</v>
          </cell>
          <cell r="H59">
            <v>6</v>
          </cell>
          <cell r="I59">
            <v>3</v>
          </cell>
          <cell r="J59">
            <v>7</v>
          </cell>
          <cell r="K59">
            <v>10</v>
          </cell>
          <cell r="L59">
            <v>4</v>
          </cell>
        </row>
        <row r="87">
          <cell r="B87">
            <v>162</v>
          </cell>
          <cell r="C87">
            <v>153</v>
          </cell>
          <cell r="D87">
            <v>149</v>
          </cell>
          <cell r="E87">
            <v>109</v>
          </cell>
          <cell r="F87">
            <v>106</v>
          </cell>
          <cell r="G87">
            <v>109</v>
          </cell>
          <cell r="H87">
            <v>82</v>
          </cell>
          <cell r="I87">
            <v>132</v>
          </cell>
          <cell r="J87">
            <v>161</v>
          </cell>
          <cell r="K87">
            <v>79</v>
          </cell>
          <cell r="L87">
            <v>124</v>
          </cell>
        </row>
        <row r="88">
          <cell r="B88">
            <v>1</v>
          </cell>
          <cell r="C88">
            <v>3</v>
          </cell>
          <cell r="D88">
            <v>4</v>
          </cell>
          <cell r="E88">
            <v>7</v>
          </cell>
          <cell r="F88">
            <v>8</v>
          </cell>
          <cell r="G88">
            <v>7</v>
          </cell>
          <cell r="H88">
            <v>9</v>
          </cell>
          <cell r="I88">
            <v>5</v>
          </cell>
          <cell r="J88">
            <v>2</v>
          </cell>
          <cell r="K88">
            <v>10</v>
          </cell>
          <cell r="L88">
            <v>6</v>
          </cell>
        </row>
        <row r="90">
          <cell r="B90">
            <v>18</v>
          </cell>
          <cell r="C90">
            <v>19</v>
          </cell>
          <cell r="D90">
            <v>18</v>
          </cell>
          <cell r="E90">
            <v>17</v>
          </cell>
          <cell r="F90">
            <v>19</v>
          </cell>
          <cell r="G90">
            <v>16</v>
          </cell>
          <cell r="H90">
            <v>17</v>
          </cell>
          <cell r="I90">
            <v>19</v>
          </cell>
          <cell r="J90">
            <v>19</v>
          </cell>
          <cell r="K90">
            <v>19</v>
          </cell>
          <cell r="L90">
            <v>19</v>
          </cell>
        </row>
        <row r="91">
          <cell r="B91">
            <v>33</v>
          </cell>
          <cell r="C91">
            <v>0</v>
          </cell>
          <cell r="D91">
            <v>37</v>
          </cell>
          <cell r="E91">
            <v>37</v>
          </cell>
          <cell r="F91">
            <v>52</v>
          </cell>
          <cell r="G91">
            <v>15</v>
          </cell>
          <cell r="H91">
            <v>43</v>
          </cell>
          <cell r="I91">
            <v>5</v>
          </cell>
          <cell r="J91">
            <v>39</v>
          </cell>
          <cell r="K91">
            <v>57</v>
          </cell>
          <cell r="L91">
            <v>13</v>
          </cell>
        </row>
        <row r="92">
          <cell r="B92">
            <v>15</v>
          </cell>
          <cell r="C92">
            <v>18</v>
          </cell>
          <cell r="D92">
            <v>15</v>
          </cell>
          <cell r="E92">
            <v>8</v>
          </cell>
          <cell r="F92">
            <v>27</v>
          </cell>
          <cell r="G92">
            <v>4</v>
          </cell>
          <cell r="H92">
            <v>9</v>
          </cell>
          <cell r="I92">
            <v>21</v>
          </cell>
          <cell r="J92">
            <v>24</v>
          </cell>
          <cell r="K92">
            <v>27</v>
          </cell>
          <cell r="L92">
            <v>21</v>
          </cell>
        </row>
        <row r="93">
          <cell r="B93">
            <v>455</v>
          </cell>
          <cell r="C93">
            <v>363</v>
          </cell>
          <cell r="D93">
            <v>423</v>
          </cell>
          <cell r="E93">
            <v>288</v>
          </cell>
          <cell r="F93">
            <v>289</v>
          </cell>
          <cell r="G93">
            <v>380</v>
          </cell>
          <cell r="H93">
            <v>333</v>
          </cell>
          <cell r="I93">
            <v>400</v>
          </cell>
          <cell r="J93">
            <v>424</v>
          </cell>
          <cell r="K93">
            <v>301</v>
          </cell>
          <cell r="L93">
            <v>387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abSelected="1" topLeftCell="A6" workbookViewId="0">
      <selection activeCell="N8" sqref="N8"/>
    </sheetView>
  </sheetViews>
  <sheetFormatPr defaultColWidth="9" defaultRowHeight="14.4" x14ac:dyDescent="0.3"/>
  <cols>
    <col min="1" max="1" width="25.6640625" customWidth="1"/>
    <col min="2" max="2" width="8.6640625" customWidth="1"/>
    <col min="3" max="10" width="6.6640625" customWidth="1"/>
    <col min="11" max="12" width="12" hidden="1" customWidth="1"/>
    <col min="13" max="13" width="7.6640625" customWidth="1"/>
  </cols>
  <sheetData>
    <row r="1" spans="1:14" ht="14.1" customHeight="1" x14ac:dyDescent="0.3">
      <c r="A1" s="1" t="s">
        <v>0</v>
      </c>
      <c r="B1" s="1"/>
      <c r="C1" s="1"/>
      <c r="D1" s="1"/>
      <c r="E1" s="2" t="s">
        <v>1</v>
      </c>
      <c r="F1" s="3"/>
      <c r="G1" s="4" t="s">
        <v>2</v>
      </c>
      <c r="H1" s="4"/>
      <c r="I1" s="4"/>
      <c r="J1" s="4"/>
      <c r="K1" s="4"/>
      <c r="L1" s="4"/>
      <c r="M1" s="5"/>
      <c r="N1" s="6"/>
    </row>
    <row r="2" spans="1:14" ht="14.1" customHeight="1" x14ac:dyDescent="0.3">
      <c r="A2" s="1"/>
      <c r="B2" s="1"/>
      <c r="C2" s="1"/>
      <c r="D2" s="1"/>
      <c r="E2" s="7" t="s">
        <v>3</v>
      </c>
      <c r="F2" s="8"/>
      <c r="G2" s="9">
        <v>44699</v>
      </c>
      <c r="H2" s="9"/>
      <c r="I2" s="9"/>
      <c r="J2" s="9"/>
      <c r="K2" s="9"/>
      <c r="L2" s="9"/>
      <c r="M2" s="10"/>
      <c r="N2" s="6"/>
    </row>
    <row r="3" spans="1:14" ht="14.1" customHeight="1" x14ac:dyDescent="0.3">
      <c r="A3" s="1"/>
      <c r="B3" s="1"/>
      <c r="C3" s="1"/>
      <c r="D3" s="1"/>
      <c r="E3" s="7"/>
      <c r="F3" s="8"/>
      <c r="G3" s="11"/>
      <c r="H3" s="11"/>
      <c r="I3" s="11"/>
      <c r="J3" s="11"/>
      <c r="K3" s="11"/>
      <c r="L3" s="11"/>
      <c r="M3" s="12"/>
      <c r="N3" s="6"/>
    </row>
    <row r="4" spans="1:14" ht="14.1" customHeight="1" x14ac:dyDescent="0.3">
      <c r="A4" s="1"/>
      <c r="B4" s="1"/>
      <c r="C4" s="1"/>
      <c r="D4" s="1"/>
      <c r="E4" s="13"/>
      <c r="F4" s="14"/>
      <c r="G4" s="15"/>
      <c r="H4" s="15"/>
      <c r="I4" s="15"/>
      <c r="J4" s="15"/>
      <c r="K4" s="15"/>
      <c r="L4" s="15"/>
      <c r="M4" s="16"/>
      <c r="N4" s="6"/>
    </row>
    <row r="5" spans="1:14" ht="15.6" x14ac:dyDescent="0.3">
      <c r="A5" s="17" t="s">
        <v>4</v>
      </c>
      <c r="B5" s="18" t="s">
        <v>5</v>
      </c>
      <c r="C5" s="18" t="s">
        <v>6</v>
      </c>
      <c r="D5" s="18"/>
      <c r="E5" s="18"/>
      <c r="F5" s="18"/>
      <c r="G5" s="18"/>
      <c r="H5" s="18"/>
      <c r="I5" s="18"/>
      <c r="J5" s="19" t="s">
        <v>7</v>
      </c>
      <c r="K5" s="20" t="s">
        <v>8</v>
      </c>
      <c r="L5" s="20" t="s">
        <v>9</v>
      </c>
      <c r="M5" s="21" t="s">
        <v>0</v>
      </c>
      <c r="N5" s="22"/>
    </row>
    <row r="6" spans="1:14" ht="51" customHeight="1" x14ac:dyDescent="0.3">
      <c r="A6" s="17"/>
      <c r="B6" s="18"/>
      <c r="C6" s="23" t="s">
        <v>10</v>
      </c>
      <c r="D6" s="24" t="s">
        <v>11</v>
      </c>
      <c r="E6" s="24"/>
      <c r="F6" s="24" t="s">
        <v>12</v>
      </c>
      <c r="G6" s="24"/>
      <c r="H6" s="24" t="s">
        <v>13</v>
      </c>
      <c r="I6" s="24"/>
      <c r="J6" s="19"/>
      <c r="K6" s="25"/>
      <c r="L6" s="25"/>
      <c r="M6" s="26"/>
    </row>
    <row r="7" spans="1:14" ht="30.9" customHeight="1" x14ac:dyDescent="0.3">
      <c r="A7" s="17"/>
      <c r="B7" s="18"/>
      <c r="C7" s="23"/>
      <c r="D7" s="27" t="s">
        <v>14</v>
      </c>
      <c r="E7" s="27" t="s">
        <v>15</v>
      </c>
      <c r="F7" s="27" t="s">
        <v>14</v>
      </c>
      <c r="G7" s="27" t="s">
        <v>15</v>
      </c>
      <c r="H7" s="27" t="s">
        <v>14</v>
      </c>
      <c r="I7" s="27" t="s">
        <v>15</v>
      </c>
      <c r="J7" s="19"/>
      <c r="K7" s="28"/>
      <c r="L7" s="28"/>
      <c r="M7" s="29"/>
    </row>
    <row r="8" spans="1:14" ht="21" x14ac:dyDescent="0.3">
      <c r="A8" s="30" t="str">
        <f>[1]ZADANI!$B$1</f>
        <v>Stanice Přerov</v>
      </c>
      <c r="B8" s="31" t="str">
        <f>IF(AND(ISBLANK([1]ZADANI!$B$90),ISBLANK([1]ZADANI!$B$91)),"",[1]ZADANI!$B$90&amp;" : "&amp;[1]ZADANI!$B$91)</f>
        <v>18 : 33</v>
      </c>
      <c r="C8" s="27">
        <f>[1]ZADANI!$B$92</f>
        <v>15</v>
      </c>
      <c r="D8" s="32">
        <f>[1]ZADANI!$B$29</f>
        <v>168</v>
      </c>
      <c r="E8" s="33">
        <f>[1]ZADANI!$B$30</f>
        <v>2</v>
      </c>
      <c r="F8" s="27">
        <f>[1]ZADANI!$B$58</f>
        <v>140</v>
      </c>
      <c r="G8" s="33">
        <f>[1]ZADANI!$B$59</f>
        <v>1</v>
      </c>
      <c r="H8" s="27">
        <f>[1]ZADANI!$B$87</f>
        <v>162</v>
      </c>
      <c r="I8" s="33">
        <f>[1]ZADANI!$B$88</f>
        <v>1</v>
      </c>
      <c r="J8" s="33">
        <f>[1]ZADANI!$B$93</f>
        <v>455</v>
      </c>
      <c r="K8" s="33">
        <f>IF($J8=0,"",[1]ZADANI!$B$90*60+[1]ZADANI!$B$91)</f>
        <v>1113</v>
      </c>
      <c r="L8" s="33">
        <f>IF($J8=0,"",ROUND(($E8+$G8+$I8)/3,3))</f>
        <v>1.333</v>
      </c>
      <c r="M8" s="34">
        <f>IF($J8=0,"",RANK($J8,$J$8:$J$27,0))</f>
        <v>1</v>
      </c>
      <c r="N8" s="35">
        <v>6</v>
      </c>
    </row>
    <row r="9" spans="1:14" ht="21" x14ac:dyDescent="0.3">
      <c r="A9" s="30" t="str">
        <f>[1]ZADANI!$J$1</f>
        <v>Stanice Valašské Meziříčí</v>
      </c>
      <c r="B9" s="31" t="str">
        <f>IF(AND(ISBLANK([1]ZADANI!$J$90),ISBLANK([1]ZADANI!$J$91)),"",[1]ZADANI!$J$90&amp;" : "&amp;[1]ZADANI!$J$91)</f>
        <v>19 : 39</v>
      </c>
      <c r="C9" s="27">
        <f>[1]ZADANI!$J$92</f>
        <v>24</v>
      </c>
      <c r="D9" s="32">
        <f>[1]ZADANI!$J$29</f>
        <v>172</v>
      </c>
      <c r="E9" s="33">
        <f>[1]ZADANI!$J$30</f>
        <v>1</v>
      </c>
      <c r="F9" s="27">
        <f>[1]ZADANI!$J$58</f>
        <v>115</v>
      </c>
      <c r="G9" s="33">
        <f>[1]ZADANI!$J$59</f>
        <v>7</v>
      </c>
      <c r="H9" s="27">
        <f>[1]ZADANI!$J$87</f>
        <v>161</v>
      </c>
      <c r="I9" s="33">
        <f>[1]ZADANI!$J$88</f>
        <v>2</v>
      </c>
      <c r="J9" s="33">
        <f>[1]ZADANI!$J$93</f>
        <v>424</v>
      </c>
      <c r="K9" s="33">
        <f>IF($J9=0,"",[1]ZADANI!$J$90*60+[1]ZADANI!$J$91)</f>
        <v>1179</v>
      </c>
      <c r="L9" s="33">
        <f>IF($J9=0,"",ROUND(($E9+$G9+$I9)/3,3))</f>
        <v>3.3330000000000002</v>
      </c>
      <c r="M9" s="34">
        <f>IF($J9=0,"",RANK($J9,$J$8:$J$27,0))</f>
        <v>2</v>
      </c>
      <c r="N9" s="35">
        <v>2</v>
      </c>
    </row>
    <row r="10" spans="1:14" ht="21" x14ac:dyDescent="0.3">
      <c r="A10" s="30" t="str">
        <f>[1]ZADANI!$D$1</f>
        <v>Stanice Olomouc</v>
      </c>
      <c r="B10" s="31" t="str">
        <f>IF(AND(ISBLANK([1]ZADANI!$D$90),ISBLANK([1]ZADANI!$D$91)),"",[1]ZADANI!$D$90&amp;" : "&amp;[1]ZADANI!$D$91)</f>
        <v>18 : 37</v>
      </c>
      <c r="C10" s="27">
        <f>[1]ZADANI!$D$92</f>
        <v>15</v>
      </c>
      <c r="D10" s="32">
        <f>[1]ZADANI!$D$29</f>
        <v>158</v>
      </c>
      <c r="E10" s="33">
        <f>[1]ZADANI!$D$30</f>
        <v>6</v>
      </c>
      <c r="F10" s="27">
        <f>[1]ZADANI!$D$58</f>
        <v>131</v>
      </c>
      <c r="G10" s="33">
        <f>[1]ZADANI!$D$59</f>
        <v>2</v>
      </c>
      <c r="H10" s="27">
        <f>[1]ZADANI!$D$87</f>
        <v>149</v>
      </c>
      <c r="I10" s="33">
        <f>[1]ZADANI!$D$88</f>
        <v>4</v>
      </c>
      <c r="J10" s="33">
        <f>[1]ZADANI!$D$93</f>
        <v>423</v>
      </c>
      <c r="K10" s="33">
        <f>IF($J10=0,"",[1]ZADANI!$D$90*60+[1]ZADANI!$D$91)</f>
        <v>1117</v>
      </c>
      <c r="L10" s="33">
        <f>IF($J10=0,"",ROUND(($E10+$G10+$I10)/3,3))</f>
        <v>4</v>
      </c>
      <c r="M10" s="34">
        <f>IF($J10=0,"",RANK($J10,$J$8:$J$27,0))</f>
        <v>3</v>
      </c>
      <c r="N10" s="35">
        <v>3</v>
      </c>
    </row>
    <row r="11" spans="1:14" ht="21" x14ac:dyDescent="0.3">
      <c r="A11" s="30" t="str">
        <f>[1]ZADANI!$I$1</f>
        <v>Stanice Zlín</v>
      </c>
      <c r="B11" s="31" t="str">
        <f>IF(AND(ISBLANK([1]ZADANI!$I$90),ISBLANK([1]ZADANI!$I$91)),"",[1]ZADANI!$I$90&amp;" : "&amp;[1]ZADANI!$I$91)</f>
        <v>19 : 5</v>
      </c>
      <c r="C11" s="27">
        <f>[1]ZADANI!$I$92</f>
        <v>21</v>
      </c>
      <c r="D11" s="32">
        <f>[1]ZADANI!$I$29</f>
        <v>160</v>
      </c>
      <c r="E11" s="33">
        <f>[1]ZADANI!$I$30</f>
        <v>5</v>
      </c>
      <c r="F11" s="27">
        <f>[1]ZADANI!$I$58</f>
        <v>129</v>
      </c>
      <c r="G11" s="33">
        <f>[1]ZADANI!$I$59</f>
        <v>3</v>
      </c>
      <c r="H11" s="27">
        <f>[1]ZADANI!$I$87</f>
        <v>132</v>
      </c>
      <c r="I11" s="33">
        <f>[1]ZADANI!$I$88</f>
        <v>5</v>
      </c>
      <c r="J11" s="33">
        <f>[1]ZADANI!$I$93</f>
        <v>400</v>
      </c>
      <c r="K11" s="33">
        <f>IF($J11=0,"",[1]ZADANI!$I$90*60+[1]ZADANI!$I$91)</f>
        <v>1145</v>
      </c>
      <c r="L11" s="33">
        <f>IF($J11=0,"",ROUND(($E11+$G11+$I11)/3,3))</f>
        <v>4.3330000000000002</v>
      </c>
      <c r="M11" s="34">
        <f>IF($J11=0,"",RANK($J11,$J$8:$J$27,0))</f>
        <v>4</v>
      </c>
      <c r="N11" s="35">
        <v>5</v>
      </c>
    </row>
    <row r="12" spans="1:14" ht="21" x14ac:dyDescent="0.3">
      <c r="A12" s="30" t="str">
        <f>[1]ZADANI!$L$1</f>
        <v>HZS Správy železnic Přerov</v>
      </c>
      <c r="B12" s="31" t="str">
        <f>IF(AND(ISBLANK([1]ZADANI!$L$90),ISBLANK([1]ZADANI!$L$91)),"",[1]ZADANI!$L$90&amp;" : "&amp;[1]ZADANI!$L$91)</f>
        <v>19 : 13</v>
      </c>
      <c r="C12" s="27">
        <f>[1]ZADANI!$L$92</f>
        <v>21</v>
      </c>
      <c r="D12" s="32">
        <f>[1]ZADANI!$L$29</f>
        <v>161</v>
      </c>
      <c r="E12" s="33">
        <f>[1]ZADANI!$L$30</f>
        <v>4</v>
      </c>
      <c r="F12" s="27">
        <f>[1]ZADANI!$L$58</f>
        <v>123</v>
      </c>
      <c r="G12" s="33">
        <f>[1]ZADANI!$L$59</f>
        <v>4</v>
      </c>
      <c r="H12" s="27">
        <f>[1]ZADANI!$L$87</f>
        <v>124</v>
      </c>
      <c r="I12" s="33">
        <f>[1]ZADANI!$L$88</f>
        <v>6</v>
      </c>
      <c r="J12" s="33">
        <f>[1]ZADANI!$L$93</f>
        <v>387</v>
      </c>
      <c r="K12" s="36">
        <f>IF($J12=0,"",[1]ZADANI!$L$90*60+[1]ZADANI!$L$91)</f>
        <v>1153</v>
      </c>
      <c r="L12" s="33">
        <f>IF($J12=0,"",ROUND(($E12+$G12+$I12)/3,3))</f>
        <v>4.6669999999999998</v>
      </c>
      <c r="M12" s="34">
        <f>IF($J12=0,"",RANK($J12,$J$8:$J$27,0))</f>
        <v>5</v>
      </c>
      <c r="N12" s="35">
        <v>4</v>
      </c>
    </row>
    <row r="13" spans="1:14" ht="21" x14ac:dyDescent="0.3">
      <c r="A13" s="30" t="str">
        <f>[1]ZADANI!$G$1</f>
        <v>Stanice Jeseník</v>
      </c>
      <c r="B13" s="31" t="str">
        <f>IF(AND(ISBLANK([1]ZADANI!$G$90),ISBLANK([1]ZADANI!$G$91)),"",[1]ZADANI!$G$90&amp;" : "&amp;[1]ZADANI!$G$91)</f>
        <v>16 : 15</v>
      </c>
      <c r="C13" s="27">
        <f>[1]ZADANI!$G$92</f>
        <v>4</v>
      </c>
      <c r="D13" s="32">
        <f>[1]ZADANI!$G$29</f>
        <v>154</v>
      </c>
      <c r="E13" s="33">
        <f>[1]ZADANI!$G$30</f>
        <v>7</v>
      </c>
      <c r="F13" s="27">
        <f>[1]ZADANI!$G$58</f>
        <v>121</v>
      </c>
      <c r="G13" s="33">
        <f>[1]ZADANI!$G$59</f>
        <v>5</v>
      </c>
      <c r="H13" s="27">
        <f>[1]ZADANI!$G$87</f>
        <v>109</v>
      </c>
      <c r="I13" s="33">
        <f>[1]ZADANI!$G$88</f>
        <v>7</v>
      </c>
      <c r="J13" s="33">
        <f>[1]ZADANI!$G$93</f>
        <v>380</v>
      </c>
      <c r="K13" s="33">
        <f>IF($J13=0,"",[1]ZADANI!$G$90*60+[1]ZADANI!$G$91)</f>
        <v>975</v>
      </c>
      <c r="L13" s="33">
        <f>IF($J13=0,"",ROUND(($E13+$G13+$I13)/3,3))</f>
        <v>6.3330000000000002</v>
      </c>
      <c r="M13" s="34">
        <f>IF($J13=0,"",RANK($J13,$J$8:$J$27,0))</f>
        <v>6</v>
      </c>
      <c r="N13" s="35">
        <v>1</v>
      </c>
    </row>
    <row r="14" spans="1:14" ht="21" x14ac:dyDescent="0.3">
      <c r="A14" s="30" t="str">
        <f>[1]ZADANI!$C$1</f>
        <v>Stanice Lipník nad Bečvou</v>
      </c>
      <c r="B14" s="31" t="str">
        <f>IF(AND(ISBLANK([1]ZADANI!$C$90),ISBLANK([1]ZADANI!$C$91)),"",[1]ZADANI!$C$90&amp;" : "&amp;[1]ZADANI!$C$91)</f>
        <v>19 : 0</v>
      </c>
      <c r="C14" s="27">
        <f>[1]ZADANI!$C$92</f>
        <v>18</v>
      </c>
      <c r="D14" s="32">
        <f>[1]ZADANI!$C$29</f>
        <v>127</v>
      </c>
      <c r="E14" s="33">
        <f>[1]ZADANI!$C$30</f>
        <v>10</v>
      </c>
      <c r="F14" s="27">
        <f>[1]ZADANI!$C$58</f>
        <v>101</v>
      </c>
      <c r="G14" s="33">
        <f>[1]ZADANI!$C$59</f>
        <v>9</v>
      </c>
      <c r="H14" s="27">
        <f>[1]ZADANI!$C$87</f>
        <v>153</v>
      </c>
      <c r="I14" s="33">
        <f>[1]ZADANI!$C$88</f>
        <v>3</v>
      </c>
      <c r="J14" s="33">
        <f>[1]ZADANI!$C$93</f>
        <v>363</v>
      </c>
      <c r="K14" s="33">
        <f>IF($J14=0,"",[1]ZADANI!$C$90*60+[1]ZADANI!$C$91)</f>
        <v>1140</v>
      </c>
      <c r="L14" s="33">
        <f>IF($J14=0,"",ROUND(($E14+$G14+$I14)/3,3))</f>
        <v>7.3330000000000002</v>
      </c>
      <c r="M14" s="34">
        <f>IF($J14=0,"",RANK($J14,$J$8:$J$27,0))</f>
        <v>7</v>
      </c>
      <c r="N14" s="35">
        <v>7</v>
      </c>
    </row>
    <row r="15" spans="1:14" ht="21" x14ac:dyDescent="0.3">
      <c r="A15" s="30" t="str">
        <f>[1]ZADANI!$H$1</f>
        <v>Stanice Kroměříž</v>
      </c>
      <c r="B15" s="31" t="str">
        <f>IF(AND(ISBLANK([1]ZADANI!$H$90),ISBLANK([1]ZADANI!$H$91)),"",[1]ZADANI!$H$90&amp;" : "&amp;[1]ZADANI!$H$91)</f>
        <v>17 : 43</v>
      </c>
      <c r="C15" s="27">
        <f>[1]ZADANI!$H$92</f>
        <v>9</v>
      </c>
      <c r="D15" s="32">
        <f>[1]ZADANI!$H$29</f>
        <v>144</v>
      </c>
      <c r="E15" s="33">
        <f>[1]ZADANI!$H$30</f>
        <v>8</v>
      </c>
      <c r="F15" s="27">
        <f>[1]ZADANI!$H$58</f>
        <v>116</v>
      </c>
      <c r="G15" s="33">
        <f>[1]ZADANI!$H$59</f>
        <v>6</v>
      </c>
      <c r="H15" s="27">
        <f>[1]ZADANI!$H$87</f>
        <v>82</v>
      </c>
      <c r="I15" s="33">
        <f>[1]ZADANI!$H$88</f>
        <v>9</v>
      </c>
      <c r="J15" s="33">
        <f>[1]ZADANI!$H$93</f>
        <v>333</v>
      </c>
      <c r="K15" s="33">
        <f>IF($J15=0,"",[1]ZADANI!$H$90*60+[1]ZADANI!$H$91)</f>
        <v>1063</v>
      </c>
      <c r="L15" s="33">
        <f>IF($J15=0,"",ROUND(($E15+$G15+$I15)/3,3))</f>
        <v>7.6669999999999998</v>
      </c>
      <c r="M15" s="34">
        <f>IF($J15=0,"",RANK($J15,$J$8:$J$27,0))</f>
        <v>8</v>
      </c>
      <c r="N15" s="35">
        <v>8</v>
      </c>
    </row>
    <row r="16" spans="1:14" ht="21" x14ac:dyDescent="0.3">
      <c r="A16" s="30" t="str">
        <f>[1]ZADANI!$K$1</f>
        <v>Stanice Uherský Brod</v>
      </c>
      <c r="B16" s="31" t="str">
        <f>IF(AND(ISBLANK([1]ZADANI!$K$90),ISBLANK([1]ZADANI!$K$91)),"",[1]ZADANI!$K$90&amp;" : "&amp;[1]ZADANI!$K$91)</f>
        <v>19 : 57</v>
      </c>
      <c r="C16" s="27">
        <f>[1]ZADANI!$K$92</f>
        <v>27</v>
      </c>
      <c r="D16" s="32">
        <f>[1]ZADANI!$K$29</f>
        <v>166</v>
      </c>
      <c r="E16" s="33">
        <f>[1]ZADANI!$K$30</f>
        <v>3</v>
      </c>
      <c r="F16" s="27">
        <f>[1]ZADANI!$K$58</f>
        <v>83</v>
      </c>
      <c r="G16" s="33">
        <f>[1]ZADANI!$K$59</f>
        <v>10</v>
      </c>
      <c r="H16" s="27">
        <f>[1]ZADANI!$K$87</f>
        <v>79</v>
      </c>
      <c r="I16" s="33">
        <f>[1]ZADANI!$K$88</f>
        <v>10</v>
      </c>
      <c r="J16" s="33">
        <f>[1]ZADANI!$K$93</f>
        <v>301</v>
      </c>
      <c r="K16" s="36">
        <f>IF($J16=0,"",[1]ZADANI!$K$90*60+[1]ZADANI!$K$91)</f>
        <v>1197</v>
      </c>
      <c r="L16" s="33">
        <f>IF($J16=0,"",ROUND(($E16+$G16+$I16)/3,3))</f>
        <v>7.6669999999999998</v>
      </c>
      <c r="M16" s="34">
        <f>IF($J16=0,"",RANK($J16,$J$8:$J$27,0))</f>
        <v>9</v>
      </c>
      <c r="N16" s="35">
        <v>9</v>
      </c>
    </row>
    <row r="17" spans="1:14" ht="21" x14ac:dyDescent="0.3">
      <c r="A17" s="30" t="str">
        <f>[1]ZADANI!$F$1</f>
        <v>Stanice Zábřeh</v>
      </c>
      <c r="B17" s="31" t="str">
        <f>IF(AND(ISBLANK([1]ZADANI!$F$90),ISBLANK([1]ZADANI!$F$91)),"",[1]ZADANI!$F$90&amp;" : "&amp;[1]ZADANI!$F$91)</f>
        <v>19 : 52</v>
      </c>
      <c r="C17" s="27">
        <f>[1]ZADANI!$F$92</f>
        <v>27</v>
      </c>
      <c r="D17" s="32">
        <f>[1]ZADANI!$F$29</f>
        <v>138</v>
      </c>
      <c r="E17" s="33">
        <f>[1]ZADANI!$F$30</f>
        <v>9</v>
      </c>
      <c r="F17" s="27">
        <f>[1]ZADANI!$F$58</f>
        <v>72</v>
      </c>
      <c r="G17" s="33">
        <f>[1]ZADANI!$F$59</f>
        <v>11</v>
      </c>
      <c r="H17" s="27">
        <f>[1]ZADANI!$F$87</f>
        <v>106</v>
      </c>
      <c r="I17" s="33">
        <f>[1]ZADANI!$F$88</f>
        <v>8</v>
      </c>
      <c r="J17" s="33">
        <f>[1]ZADANI!$F$93</f>
        <v>289</v>
      </c>
      <c r="K17" s="33">
        <f>IF($J17=0,"",[1]ZADANI!$F$90*60+[1]ZADANI!$F$91)</f>
        <v>1192</v>
      </c>
      <c r="L17" s="33">
        <f>IF($J17=0,"",ROUND(($E17+$G17+$I17)/3,3))</f>
        <v>9.3330000000000002</v>
      </c>
      <c r="M17" s="34">
        <f>IF($J17=0,"",RANK($J17,$J$8:$J$27,0))</f>
        <v>10</v>
      </c>
      <c r="N17" s="35">
        <v>10</v>
      </c>
    </row>
    <row r="18" spans="1:14" ht="21" x14ac:dyDescent="0.3">
      <c r="A18" s="30" t="str">
        <f>[1]ZADANI!$E$1</f>
        <v>Stanice Prostějov</v>
      </c>
      <c r="B18" s="31" t="str">
        <f>IF(AND(ISBLANK([1]ZADANI!$E$90),ISBLANK([1]ZADANI!$E$91)),"",[1]ZADANI!$E$90&amp;" : "&amp;[1]ZADANI!$E$91)</f>
        <v>17 : 37</v>
      </c>
      <c r="C18" s="27">
        <f>[1]ZADANI!$E$92</f>
        <v>8</v>
      </c>
      <c r="D18" s="32">
        <f>[1]ZADANI!$E$29</f>
        <v>79</v>
      </c>
      <c r="E18" s="33">
        <f>[1]ZADANI!$E$30</f>
        <v>11</v>
      </c>
      <c r="F18" s="27">
        <f>[1]ZADANI!$E$58</f>
        <v>108</v>
      </c>
      <c r="G18" s="33">
        <f>[1]ZADANI!$E$59</f>
        <v>8</v>
      </c>
      <c r="H18" s="27">
        <f>[1]ZADANI!$E$87</f>
        <v>109</v>
      </c>
      <c r="I18" s="33">
        <f>[1]ZADANI!$E$88</f>
        <v>7</v>
      </c>
      <c r="J18" s="33">
        <f>[1]ZADANI!$E$93</f>
        <v>288</v>
      </c>
      <c r="K18" s="33">
        <f>IF($J18=0,"",[1]ZADANI!$E$90*60+[1]ZADANI!$E$91)</f>
        <v>1057</v>
      </c>
      <c r="L18" s="33">
        <f>IF($J18=0,"",ROUND(($E18+$G18+$I18)/3,3))</f>
        <v>8.6669999999999998</v>
      </c>
      <c r="M18" s="34">
        <f>IF($J18=0,"",RANK($J18,$J$8:$J$27,0))</f>
        <v>11</v>
      </c>
      <c r="N18" s="35">
        <v>11</v>
      </c>
    </row>
    <row r="19" spans="1:14" ht="21" x14ac:dyDescent="0.3">
      <c r="A19" s="30"/>
      <c r="B19" s="31" t="str">
        <f>IF(AND(ISBLANK([1]ZADANI!$M$90),ISBLANK([1]ZADANI!$M$91)),"",[1]ZADANI!$M$90&amp;" : "&amp;[1]ZADANI!$M$91)</f>
        <v/>
      </c>
      <c r="C19" s="27"/>
      <c r="D19" s="32"/>
      <c r="E19" s="33"/>
      <c r="F19" s="27"/>
      <c r="G19" s="33"/>
      <c r="H19" s="27"/>
      <c r="I19" s="33"/>
      <c r="J19" s="33"/>
      <c r="K19" s="36"/>
      <c r="L19" s="33"/>
      <c r="M19" s="34"/>
      <c r="N19" s="35">
        <v>12</v>
      </c>
    </row>
    <row r="20" spans="1:14" ht="21" x14ac:dyDescent="0.3">
      <c r="A20" s="30"/>
      <c r="B20" s="31" t="str">
        <f>IF(AND(ISBLANK([1]ZADANI!$N$90),ISBLANK([1]ZADANI!$N$91)),"",[1]ZADANI!$N$90&amp;" : "&amp;[1]ZADANI!$N$91)</f>
        <v/>
      </c>
      <c r="C20" s="27"/>
      <c r="D20" s="32"/>
      <c r="E20" s="33"/>
      <c r="F20" s="27"/>
      <c r="G20" s="33"/>
      <c r="H20" s="27"/>
      <c r="I20" s="33"/>
      <c r="J20" s="33"/>
      <c r="K20" s="36"/>
      <c r="L20" s="33"/>
      <c r="M20" s="34"/>
      <c r="N20" s="35">
        <v>13</v>
      </c>
    </row>
    <row r="21" spans="1:14" ht="21" x14ac:dyDescent="0.3">
      <c r="A21" s="30"/>
      <c r="B21" s="31" t="str">
        <f>IF(AND(ISBLANK([1]ZADANI!$O$90),ISBLANK([1]ZADANI!$O$91)),"",[1]ZADANI!$O$90&amp;" : "&amp;[1]ZADANI!$O$91)</f>
        <v/>
      </c>
      <c r="C21" s="27"/>
      <c r="D21" s="32"/>
      <c r="E21" s="33"/>
      <c r="F21" s="27"/>
      <c r="G21" s="33"/>
      <c r="H21" s="27"/>
      <c r="I21" s="33"/>
      <c r="J21" s="33"/>
      <c r="K21" s="36"/>
      <c r="L21" s="33"/>
      <c r="M21" s="34"/>
      <c r="N21" s="35">
        <v>14</v>
      </c>
    </row>
    <row r="22" spans="1:14" ht="21" x14ac:dyDescent="0.3">
      <c r="A22" s="30"/>
      <c r="B22" s="31" t="str">
        <f>IF(AND(ISBLANK([1]ZADANI!$P$90),ISBLANK([1]ZADANI!$P$91)),"",[1]ZADANI!$P$90&amp;" : "&amp;[1]ZADANI!$P$91)</f>
        <v/>
      </c>
      <c r="C22" s="27"/>
      <c r="D22" s="32"/>
      <c r="E22" s="33"/>
      <c r="F22" s="27"/>
      <c r="G22" s="33"/>
      <c r="H22" s="27"/>
      <c r="I22" s="33"/>
      <c r="J22" s="33"/>
      <c r="K22" s="36"/>
      <c r="L22" s="33"/>
      <c r="M22" s="34"/>
      <c r="N22" s="35">
        <v>15</v>
      </c>
    </row>
    <row r="23" spans="1:14" ht="21" x14ac:dyDescent="0.3">
      <c r="A23" s="30"/>
      <c r="B23" s="31" t="str">
        <f>IF(AND(ISBLANK([1]ZADANI!$Q$90),ISBLANK([1]ZADANI!$Q$91)),"",[1]ZADANI!$Q$90&amp;" : "&amp;[1]ZADANI!$Q$91)</f>
        <v/>
      </c>
      <c r="C23" s="27"/>
      <c r="D23" s="32"/>
      <c r="E23" s="33"/>
      <c r="F23" s="27"/>
      <c r="G23" s="33"/>
      <c r="H23" s="27"/>
      <c r="I23" s="33"/>
      <c r="J23" s="33"/>
      <c r="K23" s="36"/>
      <c r="L23" s="33"/>
      <c r="M23" s="34"/>
      <c r="N23" s="35">
        <v>16</v>
      </c>
    </row>
    <row r="24" spans="1:14" ht="21" x14ac:dyDescent="0.3">
      <c r="A24" s="30"/>
      <c r="B24" s="31" t="str">
        <f>IF(AND(ISBLANK([1]ZADANI!$R$90),ISBLANK([1]ZADANI!$R$91)),"",[1]ZADANI!$R$90&amp;" : "&amp;[1]ZADANI!$R$91)</f>
        <v/>
      </c>
      <c r="C24" s="27"/>
      <c r="D24" s="32"/>
      <c r="E24" s="33"/>
      <c r="F24" s="27"/>
      <c r="G24" s="33"/>
      <c r="H24" s="27"/>
      <c r="I24" s="33"/>
      <c r="J24" s="33"/>
      <c r="K24" s="36"/>
      <c r="L24" s="33"/>
      <c r="M24" s="34"/>
      <c r="N24" s="35">
        <v>17</v>
      </c>
    </row>
    <row r="25" spans="1:14" ht="21" x14ac:dyDescent="0.3">
      <c r="A25" s="30"/>
      <c r="B25" s="31" t="str">
        <f>IF(AND(ISBLANK([1]ZADANI!$S$90),ISBLANK([1]ZADANI!$S$91)),"",[1]ZADANI!$S$90&amp;" : "&amp;[1]ZADANI!$S$91)</f>
        <v/>
      </c>
      <c r="C25" s="27"/>
      <c r="D25" s="32"/>
      <c r="E25" s="33"/>
      <c r="F25" s="27"/>
      <c r="G25" s="33"/>
      <c r="H25" s="27"/>
      <c r="I25" s="33"/>
      <c r="J25" s="33"/>
      <c r="K25" s="36"/>
      <c r="L25" s="33"/>
      <c r="M25" s="34"/>
      <c r="N25" s="35">
        <v>18</v>
      </c>
    </row>
    <row r="26" spans="1:14" ht="21" x14ac:dyDescent="0.3">
      <c r="A26" s="30"/>
      <c r="B26" s="31" t="str">
        <f>IF(AND(ISBLANK([1]ZADANI!$T$90),ISBLANK([1]ZADANI!$T$91)),"",[1]ZADANI!$T$90&amp;" : "&amp;[1]ZADANI!$T$91)</f>
        <v/>
      </c>
      <c r="C26" s="27"/>
      <c r="D26" s="32"/>
      <c r="E26" s="33"/>
      <c r="F26" s="27"/>
      <c r="G26" s="33"/>
      <c r="H26" s="27"/>
      <c r="I26" s="33"/>
      <c r="J26" s="33"/>
      <c r="K26" s="36"/>
      <c r="L26" s="33"/>
      <c r="M26" s="34"/>
      <c r="N26" s="35">
        <v>19</v>
      </c>
    </row>
    <row r="27" spans="1:14" ht="21" x14ac:dyDescent="0.3">
      <c r="A27" s="30"/>
      <c r="B27" s="31" t="str">
        <f>IF(AND(ISBLANK([1]ZADANI!$U$90),ISBLANK([1]ZADANI!$U$91)),"",[1]ZADANI!$U$90&amp;" : "&amp;[1]ZADANI!$U$91)</f>
        <v/>
      </c>
      <c r="C27" s="27"/>
      <c r="D27" s="32"/>
      <c r="E27" s="33"/>
      <c r="F27" s="27"/>
      <c r="G27" s="33"/>
      <c r="H27" s="27"/>
      <c r="I27" s="33"/>
      <c r="J27" s="33"/>
      <c r="K27" s="36"/>
      <c r="L27" s="33"/>
      <c r="M27" s="34"/>
      <c r="N27" s="35">
        <v>20</v>
      </c>
    </row>
    <row r="31" spans="1:14" x14ac:dyDescent="0.3">
      <c r="A31" s="37"/>
      <c r="B31" s="37"/>
      <c r="C31" s="37"/>
      <c r="D31" s="37"/>
      <c r="F31" s="37"/>
      <c r="G31" s="37"/>
      <c r="H31" s="37"/>
      <c r="I31" s="37"/>
      <c r="J31" s="37"/>
      <c r="K31" s="37"/>
      <c r="L31" s="37"/>
      <c r="M31" s="37"/>
    </row>
    <row r="32" spans="1:14" ht="15" customHeight="1" x14ac:dyDescent="0.3">
      <c r="A32" s="38" t="s">
        <v>16</v>
      </c>
      <c r="B32" s="39"/>
      <c r="C32" s="39"/>
      <c r="D32" s="39"/>
      <c r="F32" s="38" t="s">
        <v>17</v>
      </c>
      <c r="G32" s="39"/>
      <c r="H32" s="39"/>
      <c r="I32" s="39"/>
      <c r="J32" s="39"/>
      <c r="K32" s="39"/>
      <c r="L32" s="39"/>
      <c r="M32" s="39"/>
    </row>
  </sheetData>
  <sortState ref="A8:M18">
    <sortCondition ref="M8:M18"/>
  </sortState>
  <mergeCells count="24">
    <mergeCell ref="A32:D32"/>
    <mergeCell ref="F32:M32"/>
    <mergeCell ref="M5:M7"/>
    <mergeCell ref="C6:C7"/>
    <mergeCell ref="D6:E6"/>
    <mergeCell ref="F6:G6"/>
    <mergeCell ref="H6:I6"/>
    <mergeCell ref="A31:D31"/>
    <mergeCell ref="F31:M31"/>
    <mergeCell ref="A5:A7"/>
    <mergeCell ref="B5:B7"/>
    <mergeCell ref="C5:I5"/>
    <mergeCell ref="J5:J7"/>
    <mergeCell ref="K5:K7"/>
    <mergeCell ref="L5:L7"/>
    <mergeCell ref="A1:D4"/>
    <mergeCell ref="E1:F1"/>
    <mergeCell ref="G1:M1"/>
    <mergeCell ref="E2:F2"/>
    <mergeCell ref="G2:M2"/>
    <mergeCell ref="E3:F3"/>
    <mergeCell ref="G3:M3"/>
    <mergeCell ref="E4:F4"/>
    <mergeCell ref="G4:M4"/>
  </mergeCells>
  <pageMargins left="0.7" right="0.7" top="0.78740157499999996" bottom="0.78740157499999996" header="0.3" footer="0.3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PORADI">
                <anchor moveWithCells="1" sizeWithCells="1">
                  <from>
                    <xdr:col>10</xdr:col>
                    <xdr:colOff>0</xdr:colOff>
                    <xdr:row>4</xdr:row>
                    <xdr:rowOff>0</xdr:rowOff>
                  </from>
                  <to>
                    <xdr:col>13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RAZENI">
                <anchor moveWithCells="1" sizeWithCells="1">
                  <from>
                    <xdr:col>0</xdr:col>
                    <xdr:colOff>7620</xdr:colOff>
                    <xdr:row>4</xdr:row>
                    <xdr:rowOff>0</xdr:rowOff>
                  </from>
                  <to>
                    <xdr:col>1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Mlčák Jan</dc:creator>
  <cp:lastModifiedBy>Mlčák Jan</cp:lastModifiedBy>
  <cp:lastPrinted>2022-05-18T13:18:01Z</cp:lastPrinted>
  <dcterms:created xsi:type="dcterms:W3CDTF">2022-05-18T11:26:56Z</dcterms:created>
  <dcterms:modified xsi:type="dcterms:W3CDTF">2022-05-18T13:20:17Z</dcterms:modified>
</cp:coreProperties>
</file>