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6" windowHeight="11700" tabRatio="725" activeTab="5"/>
  </bookViews>
  <sheets>
    <sheet name="Prubezne 21 v poradi (2)" sheetId="1" r:id="rId1"/>
    <sheet name="Startovka 21" sheetId="2" r:id="rId2"/>
    <sheet name="Startovka 21 pro tisk" sheetId="3" r:id="rId3"/>
    <sheet name="Čistá tabulka 2021" sheetId="4" r:id="rId4"/>
    <sheet name="Prubezne 21 v poradi" sheetId="5" r:id="rId5"/>
    <sheet name="Vysledna 2021" sheetId="6" r:id="rId6"/>
  </sheets>
  <definedNames/>
  <calcPr fullCalcOnLoad="1"/>
</workbook>
</file>

<file path=xl/sharedStrings.xml><?xml version="1.0" encoding="utf-8"?>
<sst xmlns="http://schemas.openxmlformats.org/spreadsheetml/2006/main" count="508" uniqueCount="111">
  <si>
    <t>číslo</t>
  </si>
  <si>
    <t>startu</t>
  </si>
  <si>
    <t>traverz</t>
  </si>
  <si>
    <t>po běhu</t>
  </si>
  <si>
    <t>v cíli</t>
  </si>
  <si>
    <t>lom</t>
  </si>
  <si>
    <t>start.</t>
  </si>
  <si>
    <t>skála</t>
  </si>
  <si>
    <t>výsledný čas</t>
  </si>
  <si>
    <t>hod:min:sec</t>
  </si>
  <si>
    <t>čas po běhu</t>
  </si>
  <si>
    <t>doba čekání (min:sec)</t>
  </si>
  <si>
    <t>Družstvo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</si>
  <si>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</si>
  <si>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</si>
  <si>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</si>
  <si>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</si>
  <si>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</si>
  <si>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</si>
  <si>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</si>
  <si>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</si>
  <si>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</si>
  <si>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</si>
  <si>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</si>
  <si>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</si>
  <si>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</si>
  <si>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Pořadí</t>
  </si>
  <si>
    <t>Soutěžní družstvo</t>
  </si>
  <si>
    <t>Čas</t>
  </si>
  <si>
    <t>Jména soutěžících</t>
  </si>
  <si>
    <t>STARTOVNÍ LISTINA</t>
  </si>
  <si>
    <t>Petreček Tomáš, Teslík Petr</t>
  </si>
  <si>
    <t>Členové</t>
  </si>
  <si>
    <t>HZS Zlín</t>
  </si>
  <si>
    <t>23.</t>
  </si>
  <si>
    <t>24.</t>
  </si>
  <si>
    <t>25.</t>
  </si>
  <si>
    <t>26.</t>
  </si>
  <si>
    <t>27.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</si>
  <si>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</si>
  <si>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</si>
  <si>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</si>
  <si>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</si>
  <si>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</si>
  <si>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</si>
  <si>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</si>
  <si>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</si>
  <si>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</si>
  <si>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28.</t>
  </si>
  <si>
    <t>29.</t>
  </si>
  <si>
    <t>Start</t>
  </si>
  <si>
    <t>30.</t>
  </si>
  <si>
    <t>Čas po běhu</t>
  </si>
  <si>
    <t>Čas (stopky)</t>
  </si>
  <si>
    <t>Čas hodiny</t>
  </si>
  <si>
    <t>čas kolo</t>
  </si>
  <si>
    <t xml:space="preserve">součet </t>
  </si>
  <si>
    <t>čekačky</t>
  </si>
  <si>
    <t>start</t>
  </si>
  <si>
    <t>HZS</t>
  </si>
  <si>
    <t>HZS MSK 1</t>
  </si>
  <si>
    <t>HZS MSK 2</t>
  </si>
  <si>
    <t>Směna A</t>
  </si>
  <si>
    <t>Doležel Patrik, Vráblík Janek</t>
  </si>
  <si>
    <t>Zlín</t>
  </si>
  <si>
    <t>Valašská střela</t>
  </si>
  <si>
    <t>Šipula Petr, Galda Zdenek</t>
  </si>
  <si>
    <t>HZS-Vsetín</t>
  </si>
  <si>
    <t>HZS MSK 4</t>
  </si>
  <si>
    <t>Koudelka Robert, Tyleček Václav</t>
  </si>
  <si>
    <t>HZS-MSK</t>
  </si>
  <si>
    <t>STG Zlín</t>
  </si>
  <si>
    <t>Beníček Petr, Kočař Daniel</t>
  </si>
  <si>
    <t>Malenovice</t>
  </si>
  <si>
    <t>Havíř a Švec</t>
  </si>
  <si>
    <t>Viej Roman, Haderka Jan</t>
  </si>
  <si>
    <t>Ostrava</t>
  </si>
  <si>
    <t>běžec a cyklista</t>
  </si>
  <si>
    <t>Beníček Matěj, Atarsia Adam</t>
  </si>
  <si>
    <t>Směna C</t>
  </si>
  <si>
    <t>Polčák Vítězslav, Šmeidler David</t>
  </si>
  <si>
    <t>C1 Valašské Meziříčí </t>
  </si>
  <si>
    <t>David Tvrdoň, David Čunek. </t>
  </si>
  <si>
    <t>HZS-ZLK</t>
  </si>
  <si>
    <t>Hejneš Leopold, Riedel Tomáš</t>
  </si>
  <si>
    <t>HZS MSK 3</t>
  </si>
  <si>
    <t>Krhut Martin, Velička Petr</t>
  </si>
  <si>
    <t>Potečané</t>
  </si>
  <si>
    <t>Šarman Petr, Slánský René</t>
  </si>
  <si>
    <t>HZS-PČR</t>
  </si>
  <si>
    <t>Vandráci</t>
  </si>
  <si>
    <t>Januš Martin, Plášek Ondřej</t>
  </si>
  <si>
    <t>PS Vsetín</t>
  </si>
  <si>
    <t>ÚO Náchod</t>
  </si>
  <si>
    <t>Matěj Němeček, Jan Prostředník</t>
  </si>
  <si>
    <t>KHK ÚO Náchod</t>
  </si>
  <si>
    <t>ÚO-Rychnov nad. Kněžnou</t>
  </si>
  <si>
    <t>Sršeň Tomáš, Růžička Jiří</t>
  </si>
  <si>
    <t>Rychnov nad. Kn.</t>
  </si>
  <si>
    <t xml:space="preserve">Kluci ze Zábřehu  </t>
  </si>
  <si>
    <t>Šimon Jan, Kouřil Daniel</t>
  </si>
  <si>
    <t>PS Zábřeh</t>
  </si>
  <si>
    <t>KlepynStav</t>
  </si>
  <si>
    <t>Tobolík Kája, Kopřiva Jaryn</t>
  </si>
  <si>
    <t>Farma PS Holešov</t>
  </si>
  <si>
    <t xml:space="preserve">Spojaři </t>
  </si>
  <si>
    <t>Kadlec Milan, Hošek Václav</t>
  </si>
  <si>
    <t>KŘ ZLK</t>
  </si>
  <si>
    <t>XXV. Ročník Memoriálu Františka Fraita</t>
  </si>
  <si>
    <t>Výsledková listina 2021</t>
  </si>
  <si>
    <t>Startovní listina 2021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</si>
</sst>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mm:ss.0;@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67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12"/>
      <color indexed="8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10"/>
      <name val="Arial CE"/>
      <family val="0"/>
    </font>
    <font>
      <b/>
      <sz val="10"/>
      <color indexed="10"/>
      <name val="Arial CE"/>
      <family val="0"/>
    </font>
    <font>
      <b/>
      <sz val="16"/>
      <color indexed="10"/>
      <name val="Arial CE"/>
      <family val="2"/>
    </font>
    <font>
      <b/>
      <sz val="12"/>
      <color indexed="8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b/>
      <sz val="16"/>
      <name val="Arial CE"/>
      <family val="2"/>
    </font>
    <font>
      <b/>
      <sz val="14"/>
      <color indexed="16"/>
      <name val="Arial CE"/>
      <family val="0"/>
    </font>
    <font>
      <sz val="11"/>
      <name val="Arial CE"/>
      <family val="0"/>
    </font>
    <font>
      <b/>
      <sz val="14"/>
      <color indexed="10"/>
      <name val="Arial CE"/>
      <family val="0"/>
    </font>
    <font>
      <sz val="10"/>
      <color indexed="10"/>
      <name val="Arial CE"/>
      <family val="0"/>
    </font>
    <font>
      <b/>
      <sz val="11"/>
      <color indexed="10"/>
      <name val="Arial CE"/>
      <family val="0"/>
    </font>
    <font>
      <sz val="11"/>
      <color indexed="10"/>
      <name val="Arial CE"/>
      <family val="0"/>
    </font>
    <font>
      <sz val="22"/>
      <color indexed="10"/>
      <name val="Arial CE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Arial CE"/>
      <family val="0"/>
    </font>
    <font>
      <sz val="12"/>
      <name val="Segoe UI Semibold"/>
      <family val="2"/>
    </font>
    <font>
      <b/>
      <sz val="12"/>
      <name val="Segoe UI Semibold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Segoe UI Semibold"/>
      <family val="2"/>
    </font>
    <font>
      <sz val="12"/>
      <color indexed="8"/>
      <name val="Segoe UI Semibold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2"/>
      <color rgb="FF000000"/>
      <name val="Segoe UI Semibold"/>
      <family val="2"/>
    </font>
    <font>
      <sz val="12"/>
      <color rgb="FF000000"/>
      <name val="Segoe UI Semi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Border="1" applyAlignment="1">
      <alignment horizontal="left" vertical="center"/>
    </xf>
    <xf numFmtId="45" fontId="0" fillId="0" borderId="10" xfId="0" applyNumberFormat="1" applyFont="1" applyBorder="1" applyAlignment="1">
      <alignment horizontal="center" vertical="center"/>
    </xf>
    <xf numFmtId="45" fontId="0" fillId="0" borderId="11" xfId="0" applyNumberFormat="1" applyFont="1" applyBorder="1" applyAlignment="1">
      <alignment horizontal="center" vertical="center"/>
    </xf>
    <xf numFmtId="21" fontId="3" fillId="0" borderId="12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1" fontId="10" fillId="0" borderId="14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21" fontId="3" fillId="0" borderId="14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21" fontId="10" fillId="33" borderId="14" xfId="0" applyNumberFormat="1" applyFont="1" applyFill="1" applyBorder="1" applyAlignment="1">
      <alignment horizontal="center" vertical="center"/>
    </xf>
    <xf numFmtId="21" fontId="3" fillId="33" borderId="14" xfId="0" applyNumberFormat="1" applyFont="1" applyFill="1" applyBorder="1" applyAlignment="1">
      <alignment horizontal="center" vertical="center"/>
    </xf>
    <xf numFmtId="21" fontId="10" fillId="33" borderId="10" xfId="0" applyNumberFormat="1" applyFont="1" applyFill="1" applyBorder="1" applyAlignment="1">
      <alignment horizontal="center" vertical="center"/>
    </xf>
    <xf numFmtId="21" fontId="10" fillId="33" borderId="11" xfId="0" applyNumberFormat="1" applyFont="1" applyFill="1" applyBorder="1" applyAlignment="1">
      <alignment horizontal="center" vertical="center"/>
    </xf>
    <xf numFmtId="21" fontId="3" fillId="33" borderId="11" xfId="0" applyNumberFormat="1" applyFont="1" applyFill="1" applyBorder="1" applyAlignment="1">
      <alignment horizontal="center" vertical="center"/>
    </xf>
    <xf numFmtId="45" fontId="15" fillId="0" borderId="14" xfId="0" applyNumberFormat="1" applyFont="1" applyBorder="1" applyAlignment="1">
      <alignment horizontal="center" vertical="center"/>
    </xf>
    <xf numFmtId="45" fontId="11" fillId="0" borderId="10" xfId="0" applyNumberFormat="1" applyFont="1" applyBorder="1" applyAlignment="1">
      <alignment horizontal="center" vertical="center"/>
    </xf>
    <xf numFmtId="45" fontId="15" fillId="0" borderId="10" xfId="0" applyNumberFormat="1" applyFont="1" applyBorder="1" applyAlignment="1">
      <alignment horizontal="center" vertical="center"/>
    </xf>
    <xf numFmtId="45" fontId="18" fillId="0" borderId="10" xfId="0" applyNumberFormat="1" applyFont="1" applyBorder="1" applyAlignment="1">
      <alignment horizontal="center" vertical="center"/>
    </xf>
    <xf numFmtId="45" fontId="19" fillId="0" borderId="1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5" fontId="17" fillId="0" borderId="1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left" vertical="center"/>
    </xf>
    <xf numFmtId="21" fontId="3" fillId="0" borderId="23" xfId="0" applyNumberFormat="1" applyFont="1" applyBorder="1" applyAlignment="1">
      <alignment horizontal="right" vertical="center"/>
    </xf>
    <xf numFmtId="0" fontId="2" fillId="34" borderId="0" xfId="0" applyFont="1" applyFill="1" applyBorder="1" applyAlignment="1">
      <alignment horizontal="center" vertical="center"/>
    </xf>
    <xf numFmtId="21" fontId="10" fillId="0" borderId="11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21" fontId="3" fillId="33" borderId="22" xfId="0" applyNumberFormat="1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horizontal="center" vertical="center"/>
    </xf>
    <xf numFmtId="21" fontId="10" fillId="33" borderId="29" xfId="0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2" fillId="0" borderId="29" xfId="0" applyNumberFormat="1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0" borderId="20" xfId="0" applyFont="1" applyBorder="1" applyAlignment="1">
      <alignment/>
    </xf>
    <xf numFmtId="0" fontId="1" fillId="0" borderId="12" xfId="0" applyFont="1" applyFill="1" applyBorder="1" applyAlignment="1" applyProtection="1">
      <alignment/>
      <protection locked="0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 applyProtection="1">
      <alignment/>
      <protection locked="0"/>
    </xf>
    <xf numFmtId="0" fontId="1" fillId="0" borderId="32" xfId="0" applyFont="1" applyFill="1" applyBorder="1" applyAlignment="1" applyProtection="1">
      <alignment/>
      <protection locked="0"/>
    </xf>
    <xf numFmtId="0" fontId="1" fillId="0" borderId="33" xfId="0" applyFont="1" applyFill="1" applyBorder="1" applyAlignment="1" applyProtection="1">
      <alignment/>
      <protection locked="0"/>
    </xf>
    <xf numFmtId="0" fontId="1" fillId="0" borderId="32" xfId="0" applyFont="1" applyFill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29" xfId="0" applyFont="1" applyBorder="1" applyAlignment="1">
      <alignment horizontal="center" shrinkToFit="1"/>
    </xf>
    <xf numFmtId="0" fontId="1" fillId="0" borderId="29" xfId="0" applyFont="1" applyBorder="1" applyAlignment="1" applyProtection="1">
      <alignment horizontal="center"/>
      <protection locked="0"/>
    </xf>
    <xf numFmtId="0" fontId="2" fillId="0" borderId="27" xfId="0" applyNumberFormat="1" applyFont="1" applyBorder="1" applyAlignment="1" applyProtection="1">
      <alignment horizontal="center"/>
      <protection locked="0"/>
    </xf>
    <xf numFmtId="0" fontId="2" fillId="0" borderId="28" xfId="0" applyNumberFormat="1" applyFont="1" applyBorder="1" applyAlignment="1" applyProtection="1">
      <alignment horizontal="center"/>
      <protection locked="0"/>
    </xf>
    <xf numFmtId="0" fontId="1" fillId="0" borderId="15" xfId="0" applyFont="1" applyBorder="1" applyAlignment="1">
      <alignment/>
    </xf>
    <xf numFmtId="0" fontId="1" fillId="0" borderId="28" xfId="0" applyFont="1" applyBorder="1" applyAlignment="1">
      <alignment horizontal="center" shrinkToFit="1"/>
    </xf>
    <xf numFmtId="0" fontId="1" fillId="0" borderId="16" xfId="0" applyFont="1" applyFill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NumberFormat="1" applyFont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/>
      <protection locked="0"/>
    </xf>
    <xf numFmtId="0" fontId="1" fillId="0" borderId="16" xfId="0" applyFont="1" applyFill="1" applyBorder="1" applyAlignment="1" applyProtection="1">
      <alignment/>
      <protection locked="0"/>
    </xf>
    <xf numFmtId="0" fontId="1" fillId="0" borderId="35" xfId="0" applyFont="1" applyBorder="1" applyAlignment="1">
      <alignment horizontal="center" shrinkToFit="1"/>
    </xf>
    <xf numFmtId="0" fontId="2" fillId="0" borderId="21" xfId="0" applyFont="1" applyBorder="1" applyAlignment="1" applyProtection="1">
      <alignment/>
      <protection locked="0"/>
    </xf>
    <xf numFmtId="21" fontId="3" fillId="0" borderId="24" xfId="0" applyNumberFormat="1" applyFont="1" applyBorder="1" applyAlignment="1">
      <alignment horizontal="right" vertical="center"/>
    </xf>
    <xf numFmtId="0" fontId="14" fillId="33" borderId="36" xfId="0" applyFont="1" applyFill="1" applyBorder="1" applyAlignment="1">
      <alignment horizontal="center" vertical="center"/>
    </xf>
    <xf numFmtId="0" fontId="14" fillId="33" borderId="37" xfId="0" applyFont="1" applyFill="1" applyBorder="1" applyAlignment="1">
      <alignment horizontal="center" vertical="center"/>
    </xf>
    <xf numFmtId="0" fontId="2" fillId="0" borderId="20" xfId="0" applyNumberFormat="1" applyFont="1" applyBorder="1" applyAlignment="1" applyProtection="1">
      <alignment horizontal="center"/>
      <protection locked="0"/>
    </xf>
    <xf numFmtId="45" fontId="0" fillId="0" borderId="10" xfId="0" applyNumberFormat="1" applyFont="1" applyBorder="1" applyAlignment="1">
      <alignment horizontal="center" vertical="center"/>
    </xf>
    <xf numFmtId="0" fontId="1" fillId="0" borderId="15" xfId="0" applyFont="1" applyFill="1" applyBorder="1" applyAlignment="1" applyProtection="1">
      <alignment/>
      <protection locked="0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21" fontId="3" fillId="0" borderId="16" xfId="0" applyNumberFormat="1" applyFont="1" applyBorder="1" applyAlignment="1">
      <alignment horizontal="right" vertical="center"/>
    </xf>
    <xf numFmtId="0" fontId="23" fillId="0" borderId="12" xfId="0" applyFont="1" applyFill="1" applyBorder="1" applyAlignment="1">
      <alignment/>
    </xf>
    <xf numFmtId="0" fontId="21" fillId="0" borderId="12" xfId="0" applyFont="1" applyFill="1" applyBorder="1" applyAlignment="1" applyProtection="1">
      <alignment/>
      <protection locked="0"/>
    </xf>
    <xf numFmtId="0" fontId="21" fillId="0" borderId="12" xfId="0" applyFont="1" applyFill="1" applyBorder="1" applyAlignment="1">
      <alignment/>
    </xf>
    <xf numFmtId="0" fontId="21" fillId="0" borderId="16" xfId="0" applyFont="1" applyFill="1" applyBorder="1" applyAlignment="1" applyProtection="1">
      <alignment/>
      <protection locked="0"/>
    </xf>
    <xf numFmtId="0" fontId="2" fillId="34" borderId="40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/>
    </xf>
    <xf numFmtId="0" fontId="25" fillId="0" borderId="41" xfId="0" applyFont="1" applyFill="1" applyBorder="1" applyAlignment="1">
      <alignment/>
    </xf>
    <xf numFmtId="0" fontId="25" fillId="0" borderId="42" xfId="0" applyFont="1" applyFill="1" applyBorder="1" applyAlignment="1">
      <alignment/>
    </xf>
    <xf numFmtId="0" fontId="22" fillId="0" borderId="20" xfId="0" applyFont="1" applyFill="1" applyBorder="1" applyAlignment="1" applyProtection="1">
      <alignment/>
      <protection locked="0"/>
    </xf>
    <xf numFmtId="0" fontId="22" fillId="0" borderId="20" xfId="0" applyFont="1" applyFill="1" applyBorder="1" applyAlignment="1">
      <alignment/>
    </xf>
    <xf numFmtId="21" fontId="3" fillId="0" borderId="41" xfId="0" applyNumberFormat="1" applyFont="1" applyBorder="1" applyAlignment="1">
      <alignment horizontal="center" vertical="center"/>
    </xf>
    <xf numFmtId="21" fontId="3" fillId="0" borderId="43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21" fontId="3" fillId="33" borderId="45" xfId="0" applyNumberFormat="1" applyFont="1" applyFill="1" applyBorder="1" applyAlignment="1">
      <alignment horizontal="center" vertical="center"/>
    </xf>
    <xf numFmtId="0" fontId="1" fillId="0" borderId="32" xfId="0" applyFont="1" applyBorder="1" applyAlignment="1" applyProtection="1">
      <alignment/>
      <protection locked="0"/>
    </xf>
    <xf numFmtId="0" fontId="1" fillId="0" borderId="34" xfId="0" applyFont="1" applyFill="1" applyBorder="1" applyAlignment="1" applyProtection="1">
      <alignment/>
      <protection locked="0"/>
    </xf>
    <xf numFmtId="0" fontId="3" fillId="0" borderId="34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" fillId="34" borderId="40" xfId="0" applyFont="1" applyFill="1" applyBorder="1" applyAlignment="1">
      <alignment horizontal="center"/>
    </xf>
    <xf numFmtId="0" fontId="1" fillId="0" borderId="46" xfId="0" applyFont="1" applyFill="1" applyBorder="1" applyAlignment="1" applyProtection="1">
      <alignment/>
      <protection locked="0"/>
    </xf>
    <xf numFmtId="0" fontId="1" fillId="0" borderId="46" xfId="0" applyFont="1" applyFill="1" applyBorder="1" applyAlignment="1">
      <alignment/>
    </xf>
    <xf numFmtId="0" fontId="1" fillId="0" borderId="46" xfId="0" applyFont="1" applyBorder="1" applyAlignment="1" applyProtection="1">
      <alignment/>
      <protection locked="0"/>
    </xf>
    <xf numFmtId="0" fontId="1" fillId="0" borderId="45" xfId="0" applyFont="1" applyFill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2" fillId="34" borderId="47" xfId="0" applyFont="1" applyFill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vertical="center"/>
    </xf>
    <xf numFmtId="0" fontId="14" fillId="33" borderId="27" xfId="0" applyFont="1" applyFill="1" applyBorder="1" applyAlignment="1">
      <alignment horizontal="center" vertical="center"/>
    </xf>
    <xf numFmtId="20" fontId="1" fillId="0" borderId="32" xfId="0" applyNumberFormat="1" applyFont="1" applyFill="1" applyBorder="1" applyAlignment="1" applyProtection="1">
      <alignment/>
      <protection locked="0"/>
    </xf>
    <xf numFmtId="20" fontId="1" fillId="0" borderId="16" xfId="0" applyNumberFormat="1" applyFont="1" applyFill="1" applyBorder="1" applyAlignment="1" applyProtection="1">
      <alignment/>
      <protection locked="0"/>
    </xf>
    <xf numFmtId="20" fontId="1" fillId="0" borderId="33" xfId="0" applyNumberFormat="1" applyFont="1" applyFill="1" applyBorder="1" applyAlignment="1">
      <alignment/>
    </xf>
    <xf numFmtId="20" fontId="1" fillId="0" borderId="33" xfId="0" applyNumberFormat="1" applyFont="1" applyFill="1" applyBorder="1" applyAlignment="1" applyProtection="1">
      <alignment/>
      <protection locked="0"/>
    </xf>
    <xf numFmtId="20" fontId="1" fillId="0" borderId="16" xfId="0" applyNumberFormat="1" applyFont="1" applyFill="1" applyBorder="1" applyAlignment="1">
      <alignment/>
    </xf>
    <xf numFmtId="0" fontId="65" fillId="0" borderId="48" xfId="0" applyFont="1" applyBorder="1" applyAlignment="1">
      <alignment/>
    </xf>
    <xf numFmtId="0" fontId="66" fillId="0" borderId="25" xfId="0" applyFont="1" applyBorder="1" applyAlignment="1">
      <alignment/>
    </xf>
    <xf numFmtId="0" fontId="28" fillId="0" borderId="29" xfId="0" applyFont="1" applyBorder="1" applyAlignment="1" applyProtection="1">
      <alignment/>
      <protection locked="0"/>
    </xf>
    <xf numFmtId="0" fontId="27" fillId="0" borderId="22" xfId="0" applyFont="1" applyFill="1" applyBorder="1" applyAlignment="1" applyProtection="1">
      <alignment/>
      <protection locked="0"/>
    </xf>
    <xf numFmtId="0" fontId="28" fillId="0" borderId="29" xfId="0" applyFont="1" applyFill="1" applyBorder="1" applyAlignment="1" applyProtection="1">
      <alignment/>
      <protection locked="0"/>
    </xf>
    <xf numFmtId="0" fontId="27" fillId="0" borderId="49" xfId="0" applyFont="1" applyFill="1" applyBorder="1" applyAlignment="1" applyProtection="1">
      <alignment/>
      <protection locked="0"/>
    </xf>
    <xf numFmtId="0" fontId="27" fillId="0" borderId="50" xfId="0" applyFont="1" applyBorder="1" applyAlignment="1">
      <alignment/>
    </xf>
    <xf numFmtId="0" fontId="27" fillId="0" borderId="22" xfId="0" applyFont="1" applyFill="1" applyBorder="1" applyAlignment="1">
      <alignment/>
    </xf>
    <xf numFmtId="0" fontId="28" fillId="0" borderId="29" xfId="0" applyFont="1" applyBorder="1" applyAlignment="1">
      <alignment/>
    </xf>
    <xf numFmtId="0" fontId="65" fillId="0" borderId="29" xfId="0" applyFont="1" applyBorder="1" applyAlignment="1">
      <alignment/>
    </xf>
    <xf numFmtId="0" fontId="66" fillId="0" borderId="22" xfId="0" applyFont="1" applyBorder="1" applyAlignment="1">
      <alignment/>
    </xf>
    <xf numFmtId="0" fontId="66" fillId="0" borderId="50" xfId="0" applyFont="1" applyBorder="1" applyAlignment="1">
      <alignment horizontal="left"/>
    </xf>
    <xf numFmtId="0" fontId="66" fillId="0" borderId="51" xfId="0" applyFont="1" applyBorder="1" applyAlignment="1">
      <alignment/>
    </xf>
    <xf numFmtId="0" fontId="27" fillId="0" borderId="29" xfId="0" applyFont="1" applyBorder="1" applyAlignment="1" applyProtection="1">
      <alignment/>
      <protection locked="0"/>
    </xf>
    <xf numFmtId="0" fontId="66" fillId="0" borderId="50" xfId="0" applyFont="1" applyBorder="1" applyAlignment="1">
      <alignment/>
    </xf>
    <xf numFmtId="0" fontId="27" fillId="0" borderId="22" xfId="0" applyFont="1" applyBorder="1" applyAlignment="1" applyProtection="1">
      <alignment/>
      <protection locked="0"/>
    </xf>
    <xf numFmtId="0" fontId="27" fillId="0" borderId="51" xfId="0" applyFont="1" applyBorder="1" applyAlignment="1">
      <alignment/>
    </xf>
    <xf numFmtId="0" fontId="27" fillId="0" borderId="29" xfId="0" applyFont="1" applyBorder="1" applyAlignment="1">
      <alignment horizontal="center"/>
    </xf>
    <xf numFmtId="0" fontId="27" fillId="0" borderId="35" xfId="0" applyFont="1" applyFill="1" applyBorder="1" applyAlignment="1">
      <alignment horizontal="center"/>
    </xf>
    <xf numFmtId="0" fontId="27" fillId="0" borderId="50" xfId="0" applyFont="1" applyBorder="1" applyAlignment="1">
      <alignment horizontal="center"/>
    </xf>
    <xf numFmtId="0" fontId="66" fillId="0" borderId="50" xfId="0" applyFont="1" applyBorder="1" applyAlignment="1">
      <alignment horizontal="center"/>
    </xf>
    <xf numFmtId="0" fontId="27" fillId="0" borderId="29" xfId="0" applyFont="1" applyBorder="1" applyAlignment="1">
      <alignment horizontal="center" shrinkToFit="1"/>
    </xf>
    <xf numFmtId="0" fontId="27" fillId="0" borderId="27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27" fillId="0" borderId="25" xfId="0" applyFont="1" applyFill="1" applyBorder="1" applyAlignment="1" applyProtection="1">
      <alignment/>
      <protection locked="0"/>
    </xf>
    <xf numFmtId="0" fontId="27" fillId="0" borderId="51" xfId="0" applyFont="1" applyFill="1" applyBorder="1" applyAlignment="1">
      <alignment/>
    </xf>
    <xf numFmtId="0" fontId="27" fillId="0" borderId="51" xfId="0" applyFont="1" applyFill="1" applyBorder="1" applyAlignment="1" applyProtection="1">
      <alignment/>
      <protection locked="0"/>
    </xf>
    <xf numFmtId="0" fontId="66" fillId="0" borderId="49" xfId="0" applyFont="1" applyBorder="1" applyAlignment="1">
      <alignment/>
    </xf>
    <xf numFmtId="45" fontId="18" fillId="0" borderId="14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8" fillId="0" borderId="48" xfId="0" applyFont="1" applyBorder="1" applyAlignment="1" applyProtection="1">
      <alignment/>
      <protection locked="0"/>
    </xf>
    <xf numFmtId="0" fontId="66" fillId="0" borderId="29" xfId="0" applyFont="1" applyBorder="1" applyAlignment="1">
      <alignment/>
    </xf>
    <xf numFmtId="0" fontId="28" fillId="0" borderId="50" xfId="0" applyFont="1" applyBorder="1" applyAlignment="1">
      <alignment/>
    </xf>
    <xf numFmtId="0" fontId="27" fillId="0" borderId="29" xfId="0" applyFont="1" applyBorder="1" applyAlignment="1">
      <alignment/>
    </xf>
    <xf numFmtId="0" fontId="28" fillId="0" borderId="50" xfId="0" applyFont="1" applyBorder="1" applyAlignment="1" applyProtection="1">
      <alignment/>
      <protection locked="0"/>
    </xf>
    <xf numFmtId="0" fontId="66" fillId="0" borderId="29" xfId="0" applyFont="1" applyBorder="1" applyAlignment="1">
      <alignment horizontal="left"/>
    </xf>
    <xf numFmtId="0" fontId="65" fillId="0" borderId="50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7">
    <dxf>
      <font>
        <color indexed="15"/>
      </font>
    </dxf>
    <dxf>
      <font>
        <color indexed="15"/>
      </font>
    </dxf>
    <dxf>
      <font>
        <color indexed="9"/>
      </font>
    </dxf>
    <dxf>
      <font>
        <color indexed="15"/>
      </font>
    </dxf>
    <dxf>
      <font>
        <color indexed="15"/>
      </font>
    </dxf>
    <dxf>
      <font>
        <color indexed="9"/>
      </font>
    </dxf>
    <dxf>
      <font>
        <color indexed="15"/>
      </font>
    </dxf>
    <dxf>
      <font>
        <color indexed="15"/>
      </font>
    </dxf>
    <dxf>
      <font>
        <color indexed="9"/>
      </font>
    </dxf>
    <dxf>
      <font>
        <color indexed="15"/>
      </font>
    </dxf>
    <dxf>
      <font>
        <color indexed="15"/>
      </font>
    </dxf>
    <dxf>
      <font>
        <color indexed="9"/>
      </font>
    </dxf>
    <dxf>
      <font>
        <color indexed="15"/>
      </font>
    </dxf>
    <dxf>
      <font>
        <color indexed="15"/>
      </font>
    </dxf>
    <dxf>
      <font>
        <color indexed="15"/>
      </font>
    </dxf>
    <dxf>
      <font>
        <color rgb="FFFFFFFF"/>
      </font>
      <border/>
    </dxf>
    <dxf>
      <font>
        <color rgb="FF00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A1:P30"/>
  <sheetViews>
    <sheetView zoomScaleSheetLayoutView="100" zoomScalePageLayoutView="0" workbookViewId="0" topLeftCell="A1">
      <selection activeCell="B4" sqref="B4"/>
    </sheetView>
  </sheetViews>
  <sheetFormatPr defaultColWidth="9.125" defaultRowHeight="12.75"/>
  <cols>
    <col min="1" max="1" width="7.625" style="12" customWidth="1"/>
    <col min="2" max="2" width="32.00390625" style="9" customWidth="1"/>
    <col min="3" max="3" width="38.00390625" style="1" customWidth="1"/>
    <col min="4" max="4" width="11.125" style="1" customWidth="1"/>
    <col min="5" max="5" width="12.50390625" style="1" customWidth="1"/>
    <col min="6" max="6" width="10.50390625" style="8" customWidth="1"/>
    <col min="7" max="7" width="11.875" style="8" customWidth="1"/>
    <col min="8" max="8" width="10.625" style="8" customWidth="1"/>
    <col min="9" max="12" width="8.625" style="8" customWidth="1"/>
    <col min="13" max="13" width="13.875" style="17" bestFit="1" customWidth="1"/>
    <col min="14" max="14" width="17.00390625" style="8" customWidth="1"/>
    <col min="15" max="15" width="13.50390625" style="8" customWidth="1"/>
    <col min="16" max="16" width="10.50390625" style="16" customWidth="1"/>
    <col min="17" max="16384" width="9.125" style="9" customWidth="1"/>
  </cols>
  <sheetData>
    <row r="1" spans="1:16" ht="33" customHeight="1" thickBot="1">
      <c r="A1" s="149" t="s">
        <v>110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15">
      <c r="A2" s="37" t="s">
        <v>6</v>
      </c>
      <c r="B2" s="147" t="s">
        <v>27</v>
      </c>
      <c r="C2" s="154" t="s">
        <v>29</v>
      </c>
      <c r="D2" s="161" t="s">
        <v>54</v>
      </c>
      <c r="E2" s="162"/>
      <c r="F2" s="159" t="s">
        <v>53</v>
      </c>
      <c r="G2" s="160"/>
      <c r="H2" s="160"/>
      <c r="I2" s="156" t="s">
        <v>11</v>
      </c>
      <c r="J2" s="156"/>
      <c r="K2" s="156"/>
      <c r="L2" s="100" t="s">
        <v>56</v>
      </c>
      <c r="M2" s="18" t="s">
        <v>8</v>
      </c>
      <c r="N2" s="19" t="s">
        <v>10</v>
      </c>
      <c r="O2" s="101" t="s">
        <v>55</v>
      </c>
      <c r="P2" s="152" t="s">
        <v>26</v>
      </c>
    </row>
    <row r="3" spans="1:16" ht="15.75" thickBot="1">
      <c r="A3" s="38" t="s">
        <v>0</v>
      </c>
      <c r="B3" s="148"/>
      <c r="C3" s="155"/>
      <c r="D3" s="105" t="s">
        <v>58</v>
      </c>
      <c r="E3" s="106" t="s">
        <v>10</v>
      </c>
      <c r="F3" s="46" t="s">
        <v>1</v>
      </c>
      <c r="G3" s="5" t="s">
        <v>3</v>
      </c>
      <c r="H3" s="5" t="s">
        <v>4</v>
      </c>
      <c r="I3" s="5" t="s">
        <v>7</v>
      </c>
      <c r="J3" s="5" t="s">
        <v>5</v>
      </c>
      <c r="K3" s="5" t="s">
        <v>2</v>
      </c>
      <c r="L3" s="5" t="s">
        <v>57</v>
      </c>
      <c r="M3" s="20" t="s">
        <v>9</v>
      </c>
      <c r="N3" s="21" t="s">
        <v>9</v>
      </c>
      <c r="O3" s="21" t="s">
        <v>9</v>
      </c>
      <c r="P3" s="153"/>
    </row>
    <row r="4" spans="1:16" ht="18" customHeight="1">
      <c r="A4" s="116" t="s">
        <v>39</v>
      </c>
      <c r="B4" s="177" t="s">
        <v>60</v>
      </c>
      <c r="C4" s="171" t="s">
        <v>31</v>
      </c>
      <c r="D4" s="43">
        <v>0.4375</v>
      </c>
      <c r="E4" s="43"/>
      <c r="F4" s="43">
        <v>0.0416666666666666</v>
      </c>
      <c r="G4" s="7">
        <v>0.022222222222222223</v>
      </c>
      <c r="H4" s="7">
        <v>0.08239583333333333</v>
      </c>
      <c r="I4" s="30"/>
      <c r="J4" s="27"/>
      <c r="K4" s="175">
        <v>0.00035879629629629635</v>
      </c>
      <c r="L4" s="27">
        <f>I4+J4+K4</f>
        <v>0.00035879629629629635</v>
      </c>
      <c r="M4" s="22">
        <f>IF(H4&gt;0,H4-F4-I4-J4-K4,0.9)</f>
        <v>0.04037037037037044</v>
      </c>
      <c r="N4" s="23">
        <f>G4--I4-J4-K4</f>
        <v>0.021863425925925925</v>
      </c>
      <c r="O4" s="102">
        <f>M4-N4</f>
        <v>0.018506944444444513</v>
      </c>
      <c r="P4" s="176">
        <f>RANK(M4,$M$4:$M$30,1)</f>
        <v>1</v>
      </c>
    </row>
    <row r="5" spans="1:16" ht="18" customHeight="1">
      <c r="A5" s="39" t="s">
        <v>40</v>
      </c>
      <c r="B5" s="124" t="s">
        <v>77</v>
      </c>
      <c r="C5" s="125" t="s">
        <v>78</v>
      </c>
      <c r="D5" s="43">
        <v>0.413194444444445</v>
      </c>
      <c r="E5" s="43"/>
      <c r="F5" s="43">
        <v>0.0173611111111111</v>
      </c>
      <c r="G5" s="7">
        <v>0.022222222222222223</v>
      </c>
      <c r="H5" s="7">
        <v>0.05873842592592593</v>
      </c>
      <c r="I5" s="29"/>
      <c r="J5" s="29"/>
      <c r="K5" s="29"/>
      <c r="L5" s="27">
        <f>I5+J5+K5</f>
        <v>0</v>
      </c>
      <c r="M5" s="24">
        <f>IF(H5&gt;0,H5-F5-I5-J5-K5,0.9)</f>
        <v>0.041377314814814825</v>
      </c>
      <c r="N5" s="23">
        <f>G5--I5-J5-K5</f>
        <v>0.022222222222222223</v>
      </c>
      <c r="O5" s="102">
        <f>M5-N5</f>
        <v>0.019155092592592602</v>
      </c>
      <c r="P5" s="15">
        <f>RANK(M5,$M$4:$M$30,1)</f>
        <v>2</v>
      </c>
    </row>
    <row r="6" spans="1:16" ht="18" customHeight="1">
      <c r="A6" s="39" t="s">
        <v>41</v>
      </c>
      <c r="B6" s="182" t="s">
        <v>81</v>
      </c>
      <c r="C6" s="174" t="s">
        <v>82</v>
      </c>
      <c r="D6" s="43">
        <v>0.420138888888889</v>
      </c>
      <c r="E6" s="43"/>
      <c r="F6" s="43">
        <v>0.0243055555555555</v>
      </c>
      <c r="G6" s="7">
        <v>0.030555555555555555</v>
      </c>
      <c r="H6" s="7">
        <v>0.0664351851851852</v>
      </c>
      <c r="I6" s="29"/>
      <c r="J6" s="28"/>
      <c r="K6" s="28"/>
      <c r="L6" s="27">
        <f>I6+J6+K6</f>
        <v>0</v>
      </c>
      <c r="M6" s="24">
        <f>IF(H6&gt;0,H6-F6-I6-J6-K6,0.9)</f>
        <v>0.0421296296296297</v>
      </c>
      <c r="N6" s="23">
        <f>G6--I6-J6-K6</f>
        <v>0.030555555555555555</v>
      </c>
      <c r="O6" s="102">
        <f>M6-N6</f>
        <v>0.011574074074074143</v>
      </c>
      <c r="P6" s="15">
        <f>RANK(M6,$M$4:$M$30,1)</f>
        <v>3</v>
      </c>
    </row>
    <row r="7" spans="1:16" ht="18" customHeight="1">
      <c r="A7" s="39" t="s">
        <v>42</v>
      </c>
      <c r="B7" s="181" t="s">
        <v>85</v>
      </c>
      <c r="C7" s="125" t="s">
        <v>86</v>
      </c>
      <c r="D7" s="43">
        <v>0.427083333333334</v>
      </c>
      <c r="E7" s="43"/>
      <c r="F7" s="43">
        <v>0.03125</v>
      </c>
      <c r="G7" s="7">
        <v>0.024305555555555556</v>
      </c>
      <c r="H7" s="7">
        <v>0.07405092592592592</v>
      </c>
      <c r="I7" s="28"/>
      <c r="J7" s="29"/>
      <c r="K7" s="29"/>
      <c r="L7" s="27">
        <f>I7+J7+K7</f>
        <v>0</v>
      </c>
      <c r="M7" s="24">
        <f>IF(H7&gt;0,H7-F7-I7-J7-K7,0.9)</f>
        <v>0.04280092592592592</v>
      </c>
      <c r="N7" s="23">
        <f>G7--I7-J7-K7</f>
        <v>0.024305555555555556</v>
      </c>
      <c r="O7" s="102">
        <f>M7-N7</f>
        <v>0.018495370370370367</v>
      </c>
      <c r="P7" s="15">
        <f>RANK(M7,$M$4:$M$30,1)</f>
        <v>4</v>
      </c>
    </row>
    <row r="8" spans="1:16" ht="18" customHeight="1">
      <c r="A8" s="39" t="s">
        <v>43</v>
      </c>
      <c r="B8" s="124" t="s">
        <v>61</v>
      </c>
      <c r="C8" s="125" t="s">
        <v>84</v>
      </c>
      <c r="D8" s="43">
        <v>0.423611111111111</v>
      </c>
      <c r="E8" s="43"/>
      <c r="F8" s="43">
        <v>0.0277777777777778</v>
      </c>
      <c r="G8" s="7">
        <v>0.024305555555555556</v>
      </c>
      <c r="H8" s="7">
        <v>0.07103009259259259</v>
      </c>
      <c r="I8" s="29"/>
      <c r="J8" s="29"/>
      <c r="K8" s="29"/>
      <c r="L8" s="27">
        <f>I8+J8+K8</f>
        <v>0</v>
      </c>
      <c r="M8" s="24">
        <f>IF(H8&gt;0,H8-F8-I8-J8-K8,0.9)</f>
        <v>0.043252314814814785</v>
      </c>
      <c r="N8" s="23">
        <f>G8--I8-J8-K8</f>
        <v>0.024305555555555556</v>
      </c>
      <c r="O8" s="102">
        <f>M8-N8</f>
        <v>0.01894675925925923</v>
      </c>
      <c r="P8" s="15">
        <f>RANK(M8,$M$4:$M$30,1)</f>
        <v>5</v>
      </c>
    </row>
    <row r="9" spans="1:16" ht="18" customHeight="1">
      <c r="A9" s="39" t="s">
        <v>44</v>
      </c>
      <c r="B9" s="124" t="s">
        <v>99</v>
      </c>
      <c r="C9" s="137" t="s">
        <v>100</v>
      </c>
      <c r="D9" s="43">
        <v>0.447916666666667</v>
      </c>
      <c r="E9" s="43"/>
      <c r="F9" s="43">
        <v>0.0520833333333333</v>
      </c>
      <c r="G9" s="7">
        <v>0.027083333333333334</v>
      </c>
      <c r="H9" s="7">
        <v>0.09927083333333332</v>
      </c>
      <c r="I9" s="28"/>
      <c r="J9" s="2">
        <v>0.0008101851851851852</v>
      </c>
      <c r="K9" s="2">
        <v>0.0008333333333333334</v>
      </c>
      <c r="L9" s="27">
        <f>I9+J9+K9</f>
        <v>0.0016435185185185185</v>
      </c>
      <c r="M9" s="24">
        <f>IF(H9&gt;0,H9-F9-I9-J9-K9,0.9)</f>
        <v>0.045543981481481505</v>
      </c>
      <c r="N9" s="23">
        <f>G9--I9-J9-K9</f>
        <v>0.025439814814814818</v>
      </c>
      <c r="O9" s="102">
        <f>M9-N9</f>
        <v>0.020104166666666687</v>
      </c>
      <c r="P9" s="15">
        <f>RANK(M9,$M$4:$M$30,1)</f>
        <v>6</v>
      </c>
    </row>
    <row r="10" spans="1:16" ht="18" customHeight="1">
      <c r="A10" s="39" t="s">
        <v>45</v>
      </c>
      <c r="B10" s="124" t="s">
        <v>87</v>
      </c>
      <c r="C10" s="125" t="s">
        <v>88</v>
      </c>
      <c r="D10" s="43">
        <v>0.430555555555556</v>
      </c>
      <c r="E10" s="43"/>
      <c r="F10" s="43">
        <v>0.0347222222222222</v>
      </c>
      <c r="G10" s="7">
        <v>0.02638888888888889</v>
      </c>
      <c r="H10" s="7">
        <v>0.08180555555555556</v>
      </c>
      <c r="I10" s="29"/>
      <c r="J10" s="29"/>
      <c r="K10" s="28"/>
      <c r="L10" s="27">
        <f>I10+J10+K10</f>
        <v>0</v>
      </c>
      <c r="M10" s="24">
        <f>IF(H10&gt;0,H10-F10-I10-J10-K10,0.9)</f>
        <v>0.04708333333333336</v>
      </c>
      <c r="N10" s="23">
        <f>G10--I10-J10-K10</f>
        <v>0.02638888888888889</v>
      </c>
      <c r="O10" s="102">
        <f>M10-N10</f>
        <v>0.02069444444444447</v>
      </c>
      <c r="P10" s="15">
        <f>RANK(M10,$M$4:$M$30,1)</f>
        <v>7</v>
      </c>
    </row>
    <row r="11" spans="1:16" ht="18" customHeight="1">
      <c r="A11" s="39" t="s">
        <v>46</v>
      </c>
      <c r="B11" s="128" t="s">
        <v>105</v>
      </c>
      <c r="C11" s="138" t="s">
        <v>106</v>
      </c>
      <c r="D11" s="43">
        <v>0.454861111111112</v>
      </c>
      <c r="E11" s="43"/>
      <c r="F11" s="43">
        <v>0.06319444444444444</v>
      </c>
      <c r="G11" s="7">
        <v>0.025694444444444447</v>
      </c>
      <c r="H11" s="7">
        <v>0.11116898148148148</v>
      </c>
      <c r="I11" s="2"/>
      <c r="J11" s="28"/>
      <c r="K11" s="2"/>
      <c r="L11" s="27">
        <f>I11+J11+K11</f>
        <v>0</v>
      </c>
      <c r="M11" s="24">
        <f>IF(H11&gt;0,H11-F11-I11-J11-K11,0.9)</f>
        <v>0.04797453703703704</v>
      </c>
      <c r="N11" s="23">
        <f>G11--I11-J11-K11</f>
        <v>0.025694444444444447</v>
      </c>
      <c r="O11" s="102">
        <f>M11-N11</f>
        <v>0.02228009259259259</v>
      </c>
      <c r="P11" s="15">
        <f>RANK(M11,$M$4:$M$30,1)</f>
        <v>8</v>
      </c>
    </row>
    <row r="12" spans="1:16" ht="18" customHeight="1">
      <c r="A12" s="39" t="s">
        <v>47</v>
      </c>
      <c r="B12" s="180" t="s">
        <v>71</v>
      </c>
      <c r="C12" s="129" t="s">
        <v>72</v>
      </c>
      <c r="D12" s="43">
        <v>0.40625</v>
      </c>
      <c r="E12" s="43"/>
      <c r="F12" s="43">
        <v>0.010416666666666666</v>
      </c>
      <c r="G12" s="7">
        <v>0.02847222222222222</v>
      </c>
      <c r="H12" s="7">
        <v>0.060856481481481484</v>
      </c>
      <c r="I12" s="29"/>
      <c r="J12" s="29">
        <v>0.0014467592592592594</v>
      </c>
      <c r="K12" s="29">
        <v>0.0008912037037037036</v>
      </c>
      <c r="L12" s="27">
        <f>I12+J12+K12</f>
        <v>0.002337962962962963</v>
      </c>
      <c r="M12" s="24">
        <f>IF(H12&gt;0,H12-F12-I12-J12-K12,0.9)</f>
        <v>0.048101851851851854</v>
      </c>
      <c r="N12" s="23">
        <f>G12--I12-J12-K12</f>
        <v>0.02613425925925926</v>
      </c>
      <c r="O12" s="102">
        <f>M12-N12</f>
        <v>0.021967592592592594</v>
      </c>
      <c r="P12" s="15">
        <f>RANK(M12,$M$4:$M$30,1)</f>
        <v>9</v>
      </c>
    </row>
    <row r="13" spans="1:16" ht="18" customHeight="1">
      <c r="A13" s="39" t="s">
        <v>13</v>
      </c>
      <c r="B13" s="135" t="s">
        <v>90</v>
      </c>
      <c r="C13" s="132" t="s">
        <v>91</v>
      </c>
      <c r="D13" s="43">
        <v>0.434027777777778</v>
      </c>
      <c r="E13" s="43"/>
      <c r="F13" s="43">
        <v>0.0381944444444444</v>
      </c>
      <c r="G13" s="7">
        <v>0.027083333333333334</v>
      </c>
      <c r="H13" s="7">
        <v>0.0876736111111111</v>
      </c>
      <c r="I13" s="29"/>
      <c r="J13" s="29"/>
      <c r="K13" s="29"/>
      <c r="L13" s="27">
        <f>I13+J13+K13</f>
        <v>0</v>
      </c>
      <c r="M13" s="24">
        <f>IF(H13&gt;0,H13-F13-I13-J13-K13,0.9)</f>
        <v>0.049479166666666706</v>
      </c>
      <c r="N13" s="23">
        <f>G13--I13-J13-K13</f>
        <v>0.027083333333333334</v>
      </c>
      <c r="O13" s="102">
        <f>M13-N13</f>
        <v>0.02239583333333337</v>
      </c>
      <c r="P13" s="15">
        <f>RANK(M13,$M$4:$M$30,1)</f>
        <v>10</v>
      </c>
    </row>
    <row r="14" spans="1:16" ht="18" customHeight="1">
      <c r="A14" s="39" t="s">
        <v>14</v>
      </c>
      <c r="B14" s="131" t="s">
        <v>79</v>
      </c>
      <c r="C14" s="132" t="s">
        <v>80</v>
      </c>
      <c r="D14" s="43">
        <v>0.416666666666667</v>
      </c>
      <c r="E14" s="43"/>
      <c r="F14" s="43">
        <v>0.0208333333333333</v>
      </c>
      <c r="G14" s="7">
        <v>0.027083333333333334</v>
      </c>
      <c r="H14" s="7">
        <v>0.07126157407407407</v>
      </c>
      <c r="I14" s="29"/>
      <c r="J14" s="29"/>
      <c r="K14" s="29"/>
      <c r="L14" s="27">
        <f>I14+J14+K14</f>
        <v>0</v>
      </c>
      <c r="M14" s="24">
        <f>IF(H14&gt;0,H14-F14-I14-J14-K14,0.9)</f>
        <v>0.05042824074074077</v>
      </c>
      <c r="N14" s="23">
        <f>G14--I14-J14-K14</f>
        <v>0.027083333333333334</v>
      </c>
      <c r="O14" s="102">
        <f>M14-N14</f>
        <v>0.02334490740740744</v>
      </c>
      <c r="P14" s="15">
        <f>RANK(M14,$M$4:$M$30,1)</f>
        <v>11</v>
      </c>
    </row>
    <row r="15" spans="1:16" ht="18" customHeight="1">
      <c r="A15" s="39" t="s">
        <v>15</v>
      </c>
      <c r="B15" s="126" t="s">
        <v>68</v>
      </c>
      <c r="C15" s="173" t="s">
        <v>69</v>
      </c>
      <c r="D15" s="43">
        <v>0.40277777777777773</v>
      </c>
      <c r="E15" s="43"/>
      <c r="F15" s="43">
        <v>0.006944444444444444</v>
      </c>
      <c r="G15" s="7">
        <v>0.03125</v>
      </c>
      <c r="H15" s="7">
        <v>0.05917824074074074</v>
      </c>
      <c r="I15" s="29"/>
      <c r="J15" s="29">
        <v>0.0010416666666666667</v>
      </c>
      <c r="K15" s="29"/>
      <c r="L15" s="27">
        <f>I15+J15+K15</f>
        <v>0.0010416666666666667</v>
      </c>
      <c r="M15" s="24">
        <f>IF(H15&gt;0,H15-F15-I15-J15-K15,0.9)</f>
        <v>0.05119212962962962</v>
      </c>
      <c r="N15" s="23">
        <f>G15--I15-J15-K15</f>
        <v>0.030208333333333334</v>
      </c>
      <c r="O15" s="102">
        <f>M15-N15</f>
        <v>0.02098379629629629</v>
      </c>
      <c r="P15" s="15">
        <f>RANK(M15,$M$4:$M$30,1)</f>
        <v>12</v>
      </c>
    </row>
    <row r="16" spans="1:16" s="34" customFormat="1" ht="18" customHeight="1">
      <c r="A16" s="39" t="s">
        <v>16</v>
      </c>
      <c r="B16" s="178" t="s">
        <v>93</v>
      </c>
      <c r="C16" s="132" t="s">
        <v>94</v>
      </c>
      <c r="D16" s="43">
        <v>0.440972222222223</v>
      </c>
      <c r="E16" s="43"/>
      <c r="F16" s="43">
        <v>0.0451388888888889</v>
      </c>
      <c r="G16" s="7">
        <v>0.029166666666666664</v>
      </c>
      <c r="H16" s="7">
        <v>0.0965625</v>
      </c>
      <c r="I16" s="31"/>
      <c r="J16" s="29"/>
      <c r="K16" s="28"/>
      <c r="L16" s="27">
        <f>I16+J16+K16</f>
        <v>0</v>
      </c>
      <c r="M16" s="24">
        <f>IF(H16&gt;0,H16-F16-I16-J16-K16,0.9)</f>
        <v>0.051423611111111094</v>
      </c>
      <c r="N16" s="23">
        <f>G16--I16-J16-K16</f>
        <v>0.029166666666666664</v>
      </c>
      <c r="O16" s="102">
        <f>M16-N16</f>
        <v>0.02225694444444443</v>
      </c>
      <c r="P16" s="32">
        <f>RANK(M16,$M$4:$M$30,1)</f>
        <v>13</v>
      </c>
    </row>
    <row r="17" spans="1:16" s="33" customFormat="1" ht="18" customHeight="1">
      <c r="A17" s="39" t="s">
        <v>17</v>
      </c>
      <c r="B17" s="179" t="s">
        <v>74</v>
      </c>
      <c r="C17" s="172" t="s">
        <v>75</v>
      </c>
      <c r="D17" s="43">
        <v>0.409722222222222</v>
      </c>
      <c r="E17" s="43"/>
      <c r="F17" s="43">
        <v>0.0138888888888889</v>
      </c>
      <c r="G17" s="7">
        <v>0.030555555555555555</v>
      </c>
      <c r="H17" s="7">
        <v>0.06916666666666667</v>
      </c>
      <c r="I17" s="29"/>
      <c r="J17" s="29">
        <v>0.0006944444444444445</v>
      </c>
      <c r="K17" s="29"/>
      <c r="L17" s="27">
        <f>I17+J17+K17</f>
        <v>0.0006944444444444445</v>
      </c>
      <c r="M17" s="24">
        <f>IF(H17&gt;0,H17-F17-I17-J17-K17,0.9)</f>
        <v>0.054583333333333324</v>
      </c>
      <c r="N17" s="23">
        <f>G17--I17-J17-K17</f>
        <v>0.02986111111111111</v>
      </c>
      <c r="O17" s="102">
        <f>M17-N17</f>
        <v>0.024722222222222215</v>
      </c>
      <c r="P17" s="15">
        <f>RANK(M17,$M$4:$M$30,1)</f>
        <v>14</v>
      </c>
    </row>
    <row r="18" spans="1:16" ht="18" customHeight="1">
      <c r="A18" s="39" t="s">
        <v>18</v>
      </c>
      <c r="B18" s="124" t="s">
        <v>65</v>
      </c>
      <c r="C18" s="125" t="s">
        <v>66</v>
      </c>
      <c r="D18" s="43">
        <v>0.3993055555555556</v>
      </c>
      <c r="E18" s="43"/>
      <c r="F18" s="43">
        <v>0.003472222222222222</v>
      </c>
      <c r="G18" s="7">
        <v>0.03194444444444445</v>
      </c>
      <c r="H18" s="7">
        <v>0.05811342592592592</v>
      </c>
      <c r="I18" s="29"/>
      <c r="J18" s="29"/>
      <c r="K18" s="29"/>
      <c r="L18" s="27">
        <f>I18+J18+K18</f>
        <v>0</v>
      </c>
      <c r="M18" s="24">
        <f>IF(H18&gt;0,H18-F18-I18-J18-K18,0.9)</f>
        <v>0.0546412037037037</v>
      </c>
      <c r="N18" s="23">
        <f>G18--I18-J18-K18</f>
        <v>0.03194444444444445</v>
      </c>
      <c r="O18" s="102">
        <f>M18-N18</f>
        <v>0.02269675925925925</v>
      </c>
      <c r="P18" s="15">
        <f>RANK(M18,$M$4:$M$30,1)</f>
        <v>15</v>
      </c>
    </row>
    <row r="19" spans="1:16" ht="18" customHeight="1">
      <c r="A19" s="39" t="s">
        <v>19</v>
      </c>
      <c r="B19" s="130" t="s">
        <v>96</v>
      </c>
      <c r="C19" s="129" t="s">
        <v>97</v>
      </c>
      <c r="D19" s="43">
        <v>0.444444444444445</v>
      </c>
      <c r="E19" s="43"/>
      <c r="F19" s="43">
        <v>0.0486111111111111</v>
      </c>
      <c r="G19" s="7">
        <v>0.03125</v>
      </c>
      <c r="H19" s="7">
        <v>0.10667824074074074</v>
      </c>
      <c r="I19" s="2"/>
      <c r="J19" s="29"/>
      <c r="K19" s="28"/>
      <c r="L19" s="27">
        <f>I19+J19+K19</f>
        <v>0</v>
      </c>
      <c r="M19" s="24">
        <f>IF(H19&gt;0,H19-F19-I19-J19-K19,0.9)</f>
        <v>0.05806712962962964</v>
      </c>
      <c r="N19" s="23">
        <f>G19--I19-J19-K19</f>
        <v>0.03125</v>
      </c>
      <c r="O19" s="102">
        <f>M19-N19</f>
        <v>0.026817129629629642</v>
      </c>
      <c r="P19" s="15">
        <f>RANK(M19,$M$4:$M$30,1)</f>
        <v>16</v>
      </c>
    </row>
    <row r="20" spans="1:16" ht="18" customHeight="1">
      <c r="A20" s="39" t="s">
        <v>20</v>
      </c>
      <c r="B20" s="124" t="s">
        <v>102</v>
      </c>
      <c r="C20" s="125" t="s">
        <v>103</v>
      </c>
      <c r="D20" s="43">
        <v>0.45138888888889</v>
      </c>
      <c r="E20" s="43"/>
      <c r="F20" s="43">
        <v>0.0555555555555555</v>
      </c>
      <c r="G20" s="7">
        <v>0.03194444444444445</v>
      </c>
      <c r="H20" s="7">
        <v>0.11408564814814814</v>
      </c>
      <c r="I20" s="2"/>
      <c r="J20" s="2"/>
      <c r="K20" s="2"/>
      <c r="L20" s="27">
        <f>I20+J20+K20</f>
        <v>0</v>
      </c>
      <c r="M20" s="24">
        <f>IF(H20&gt;0,H20-F20-I20-J20-K20,0.9)</f>
        <v>0.05853009259259265</v>
      </c>
      <c r="N20" s="23">
        <f>G20--I20-J20-K20</f>
        <v>0.03194444444444445</v>
      </c>
      <c r="O20" s="102">
        <f>M20-N20</f>
        <v>0.0265856481481482</v>
      </c>
      <c r="P20" s="15">
        <f>RANK(M20,$M$4:$M$30,1)</f>
        <v>17</v>
      </c>
    </row>
    <row r="21" spans="1:16" ht="18" customHeight="1">
      <c r="A21" s="39" t="s">
        <v>21</v>
      </c>
      <c r="B21" s="183" t="s">
        <v>62</v>
      </c>
      <c r="C21" s="134" t="s">
        <v>63</v>
      </c>
      <c r="D21" s="43">
        <v>0.3958333333333333</v>
      </c>
      <c r="E21" s="43"/>
      <c r="F21" s="43">
        <v>0</v>
      </c>
      <c r="G21" s="7">
        <v>0.03819444444444444</v>
      </c>
      <c r="H21" s="7">
        <v>0.06724537037037037</v>
      </c>
      <c r="I21" s="29"/>
      <c r="J21" s="29"/>
      <c r="K21" s="29"/>
      <c r="L21" s="27">
        <f>I21+J21+K21</f>
        <v>0</v>
      </c>
      <c r="M21" s="24">
        <f>IF(H21&gt;0,H21-F21-I21-J21-K21,0.9)</f>
        <v>0.06724537037037037</v>
      </c>
      <c r="N21" s="23">
        <f>G21--I21-J21-K21</f>
        <v>0.03819444444444444</v>
      </c>
      <c r="O21" s="102">
        <f>M21-N21</f>
        <v>0.02905092592592593</v>
      </c>
      <c r="P21" s="15">
        <f>RANK(M21,$M$4:$M$30,1)</f>
        <v>18</v>
      </c>
    </row>
    <row r="22" spans="1:16" ht="18" customHeight="1">
      <c r="A22" s="39" t="s">
        <v>22</v>
      </c>
      <c r="B22" s="56"/>
      <c r="C22" s="58"/>
      <c r="D22" s="61"/>
      <c r="E22" s="61"/>
      <c r="F22" s="43"/>
      <c r="G22" s="7"/>
      <c r="H22" s="7"/>
      <c r="I22" s="2"/>
      <c r="J22" s="2"/>
      <c r="K22" s="2"/>
      <c r="L22" s="27">
        <f>I22+J22+K22</f>
        <v>0</v>
      </c>
      <c r="M22" s="24">
        <f>IF(H22&gt;0,H22-F22-I22-J22-K22,0.9)</f>
        <v>0.9</v>
      </c>
      <c r="N22" s="23">
        <f>G22--I22-J22-K22</f>
        <v>0</v>
      </c>
      <c r="O22" s="102">
        <f>M22-N22</f>
        <v>0.9</v>
      </c>
      <c r="P22" s="15">
        <f>RANK(M22,$M$4:$M$30,1)</f>
        <v>19</v>
      </c>
    </row>
    <row r="23" spans="1:16" ht="18" customHeight="1">
      <c r="A23" s="39" t="s">
        <v>23</v>
      </c>
      <c r="B23" s="56"/>
      <c r="C23" s="58"/>
      <c r="D23" s="61"/>
      <c r="E23" s="61"/>
      <c r="F23" s="43"/>
      <c r="G23" s="7"/>
      <c r="H23" s="7"/>
      <c r="I23" s="2"/>
      <c r="J23" s="28"/>
      <c r="K23" s="2"/>
      <c r="L23" s="27">
        <f>I23+J23+K23</f>
        <v>0</v>
      </c>
      <c r="M23" s="24">
        <f>IF(H23&gt;0,H23-F23-I23-J23-K23,0.9)</f>
        <v>0.9</v>
      </c>
      <c r="N23" s="23">
        <f>G23--I23-J23-K23</f>
        <v>0</v>
      </c>
      <c r="O23" s="102">
        <f>M23-N23</f>
        <v>0.9</v>
      </c>
      <c r="P23" s="15">
        <f>RANK(M23,$M$4:$M$30,1)</f>
        <v>19</v>
      </c>
    </row>
    <row r="24" spans="1:16" ht="18" customHeight="1">
      <c r="A24" s="39" t="s">
        <v>24</v>
      </c>
      <c r="B24" s="56"/>
      <c r="C24" s="58"/>
      <c r="D24" s="61"/>
      <c r="E24" s="61"/>
      <c r="F24" s="43"/>
      <c r="G24" s="7"/>
      <c r="H24" s="7"/>
      <c r="I24" s="2"/>
      <c r="J24" s="2"/>
      <c r="K24" s="2"/>
      <c r="L24" s="27">
        <f>I24+J24+K24</f>
        <v>0</v>
      </c>
      <c r="M24" s="24">
        <f>IF(H24&gt;0,H24-F24-I24-J24-K24,0.9)</f>
        <v>0.9</v>
      </c>
      <c r="N24" s="23">
        <f>G24--I24-J24-K24</f>
        <v>0</v>
      </c>
      <c r="O24" s="102">
        <f>M24-N24</f>
        <v>0.9</v>
      </c>
      <c r="P24" s="15">
        <f>RANK(M24,$M$4:$M$30,1)</f>
        <v>19</v>
      </c>
    </row>
    <row r="25" spans="1:16" s="33" customFormat="1" ht="18" customHeight="1">
      <c r="A25" s="39" t="s">
        <v>25</v>
      </c>
      <c r="B25" s="57"/>
      <c r="C25" s="59"/>
      <c r="D25" s="63"/>
      <c r="E25" s="63"/>
      <c r="F25" s="43"/>
      <c r="G25" s="7"/>
      <c r="H25" s="7"/>
      <c r="I25" s="35"/>
      <c r="J25" s="35"/>
      <c r="K25" s="35"/>
      <c r="L25" s="27">
        <f>I25+J25+K25</f>
        <v>0</v>
      </c>
      <c r="M25" s="24">
        <f>IF(H25&gt;0,H25-F25-I25-J25-K25,0.9)</f>
        <v>0.9</v>
      </c>
      <c r="N25" s="23">
        <f>G25--I25-J25-K25</f>
        <v>0</v>
      </c>
      <c r="O25" s="102">
        <f>M25-N25</f>
        <v>0.9</v>
      </c>
      <c r="P25" s="32">
        <f>RANK(M25,$M$4:$M$30,1)</f>
        <v>19</v>
      </c>
    </row>
    <row r="26" spans="1:16" ht="18" customHeight="1">
      <c r="A26" s="39" t="s">
        <v>34</v>
      </c>
      <c r="B26" s="56"/>
      <c r="C26" s="60"/>
      <c r="D26" s="103"/>
      <c r="E26" s="103"/>
      <c r="F26" s="43"/>
      <c r="G26" s="7"/>
      <c r="H26" s="7"/>
      <c r="I26" s="2"/>
      <c r="J26" s="2"/>
      <c r="K26" s="2"/>
      <c r="L26" s="27">
        <f>I26+J26+K26</f>
        <v>0</v>
      </c>
      <c r="M26" s="24">
        <f>IF(H26&gt;0,H26-F26-I26-J26-K26,0.9)</f>
        <v>0.9</v>
      </c>
      <c r="N26" s="23">
        <f>G26--I26-J26-K26</f>
        <v>0</v>
      </c>
      <c r="O26" s="102">
        <f>M26-N26</f>
        <v>0.9</v>
      </c>
      <c r="P26" s="15">
        <f>RANK(M26,$M$4:$M$30,1)</f>
        <v>19</v>
      </c>
    </row>
    <row r="27" spans="1:16" ht="18" customHeight="1">
      <c r="A27" s="39" t="s">
        <v>35</v>
      </c>
      <c r="B27" s="56"/>
      <c r="C27" s="60"/>
      <c r="D27" s="103"/>
      <c r="E27" s="103"/>
      <c r="F27" s="43"/>
      <c r="G27" s="7"/>
      <c r="H27" s="7"/>
      <c r="I27" s="2"/>
      <c r="J27" s="2"/>
      <c r="K27" s="82"/>
      <c r="L27" s="27">
        <f>I27+J27+K27</f>
        <v>0</v>
      </c>
      <c r="M27" s="24">
        <f>IF(H27&gt;0,H27-F27-I27-J27-K27,0.9)</f>
        <v>0.9</v>
      </c>
      <c r="N27" s="23">
        <f>G27--I27-J27-K27</f>
        <v>0</v>
      </c>
      <c r="O27" s="102">
        <f>M27-N27</f>
        <v>0.9</v>
      </c>
      <c r="P27" s="15">
        <f>RANK(M27,$M$4:$M$30,1)</f>
        <v>19</v>
      </c>
    </row>
    <row r="28" spans="1:16" ht="18" customHeight="1">
      <c r="A28" s="39" t="s">
        <v>36</v>
      </c>
      <c r="B28" s="56"/>
      <c r="C28" s="60"/>
      <c r="D28" s="103"/>
      <c r="E28" s="103"/>
      <c r="F28" s="43"/>
      <c r="G28" s="7"/>
      <c r="H28" s="7"/>
      <c r="I28" s="2"/>
      <c r="J28" s="28"/>
      <c r="K28" s="28"/>
      <c r="L28" s="27">
        <f>I28+J28+K28</f>
        <v>0</v>
      </c>
      <c r="M28" s="24">
        <f>IF(H28&gt;0,H28-F28-I28-J28-K28,0.9)</f>
        <v>0.9</v>
      </c>
      <c r="N28" s="23">
        <f>G28--I28-J28-K28</f>
        <v>0</v>
      </c>
      <c r="O28" s="102">
        <f>M28-N28</f>
        <v>0.9</v>
      </c>
      <c r="P28" s="15">
        <f>RANK(M28,$M$4:$M$30,1)</f>
        <v>19</v>
      </c>
    </row>
    <row r="29" spans="1:16" ht="17.25">
      <c r="A29" s="39" t="s">
        <v>37</v>
      </c>
      <c r="B29" s="56"/>
      <c r="C29" s="58"/>
      <c r="D29" s="61"/>
      <c r="E29" s="61"/>
      <c r="F29" s="43"/>
      <c r="G29" s="7"/>
      <c r="H29" s="7"/>
      <c r="I29" s="2"/>
      <c r="J29" s="2"/>
      <c r="K29" s="2"/>
      <c r="L29" s="27">
        <f>I29+J29+K29</f>
        <v>0</v>
      </c>
      <c r="M29" s="24">
        <f>IF(H29&gt;0,H29-F29-I29-J29-K29,0.9)</f>
        <v>0.9</v>
      </c>
      <c r="N29" s="23">
        <f>G29--I29-J29-K29</f>
        <v>0</v>
      </c>
      <c r="O29" s="102">
        <f>M29-N29</f>
        <v>0.9</v>
      </c>
      <c r="P29" s="15">
        <f>RANK(M29,$M$4:$M$30,1)</f>
        <v>19</v>
      </c>
    </row>
    <row r="30" spans="1:16" ht="18" thickBot="1">
      <c r="A30" s="40" t="s">
        <v>38</v>
      </c>
      <c r="B30" s="77"/>
      <c r="C30" s="83"/>
      <c r="D30" s="104"/>
      <c r="E30" s="104"/>
      <c r="F30" s="78"/>
      <c r="G30" s="45"/>
      <c r="H30" s="45"/>
      <c r="I30" s="3"/>
      <c r="J30" s="3"/>
      <c r="K30" s="3"/>
      <c r="L30" s="27">
        <f>I30+J30+K30</f>
        <v>0</v>
      </c>
      <c r="M30" s="25">
        <f>IF(H30&gt;0,H30-F30-I30-J30-K30,0.9)</f>
        <v>0.9</v>
      </c>
      <c r="N30" s="26">
        <f>G30-F30-I30-J30-K30</f>
        <v>0</v>
      </c>
      <c r="O30" s="102">
        <f>M30-N30</f>
        <v>0.9</v>
      </c>
      <c r="P30" s="13">
        <f>RANK(M30,$M$4:$M$30,1)</f>
        <v>19</v>
      </c>
    </row>
  </sheetData>
  <sheetProtection/>
  <mergeCells count="7">
    <mergeCell ref="A1:P1"/>
    <mergeCell ref="B2:B3"/>
    <mergeCell ref="C2:C3"/>
    <mergeCell ref="D2:E2"/>
    <mergeCell ref="F2:H2"/>
    <mergeCell ref="I2:K2"/>
    <mergeCell ref="P2:P3"/>
  </mergeCells>
  <conditionalFormatting sqref="P4:P30">
    <cfRule type="expression" priority="1" dxfId="15" stopIfTrue="1">
      <formula>(H4=0)</formula>
    </cfRule>
  </conditionalFormatting>
  <conditionalFormatting sqref="M4:M30">
    <cfRule type="cellIs" priority="2" dxfId="16" operator="equal" stopIfTrue="1">
      <formula>0.9</formula>
    </cfRule>
  </conditionalFormatting>
  <conditionalFormatting sqref="N4:O30">
    <cfRule type="cellIs" priority="3" dxfId="16" operator="lessThan" stopIfTrue="1">
      <formula>0</formula>
    </cfRule>
  </conditionalFormatting>
  <printOptions horizontalCentered="1"/>
  <pageMargins left="0.1968503937007874" right="0.1968503937007874" top="0.3937007874015748" bottom="0.35433070866141736" header="0.2362204724409449" footer="0.15748031496062992"/>
  <pageSetup fitToHeight="1" fitToWidth="1" horizontalDpi="300" verticalDpi="300" orientation="landscape" paperSize="9" scale="65" r:id="rId1"/>
  <headerFooter alignWithMargins="0">
    <oddHeader>&amp;LMemoriál Františka Frajta  XXII.ročník&amp;RHasičský záchranný sbor Zlínského kraje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D33"/>
  <sheetViews>
    <sheetView zoomScalePageLayoutView="0" workbookViewId="0" topLeftCell="A1">
      <pane ySplit="3" topLeftCell="A7" activePane="bottomLeft" state="frozen"/>
      <selection pane="topLeft" activeCell="A1" sqref="A1"/>
      <selection pane="bottomLeft" activeCell="B4" sqref="B4:C21"/>
    </sheetView>
  </sheetViews>
  <sheetFormatPr defaultColWidth="9.125" defaultRowHeight="12.75"/>
  <cols>
    <col min="1" max="1" width="9.00390625" style="9" customWidth="1"/>
    <col min="2" max="2" width="32.875" style="9" bestFit="1" customWidth="1"/>
    <col min="3" max="3" width="39.375" style="9" bestFit="1" customWidth="1"/>
    <col min="4" max="4" width="19.00390625" style="9" customWidth="1"/>
    <col min="5" max="16384" width="9.125" style="9" customWidth="1"/>
  </cols>
  <sheetData>
    <row r="1" spans="1:3" ht="30.75" customHeight="1">
      <c r="A1" s="145" t="s">
        <v>30</v>
      </c>
      <c r="B1" s="146"/>
      <c r="C1" s="146"/>
    </row>
    <row r="2" spans="1:3" ht="42.75" customHeight="1">
      <c r="A2" s="145" t="s">
        <v>108</v>
      </c>
      <c r="B2" s="146"/>
      <c r="C2" s="146"/>
    </row>
    <row r="3" spans="1:4" s="10" customFormat="1" ht="15.75" thickBot="1">
      <c r="A3" s="44" t="s">
        <v>26</v>
      </c>
      <c r="B3" s="42" t="s">
        <v>12</v>
      </c>
      <c r="C3" s="42" t="s">
        <v>32</v>
      </c>
      <c r="D3" s="42" t="s">
        <v>59</v>
      </c>
    </row>
    <row r="4" spans="1:4" ht="18.75">
      <c r="A4" s="67" t="s">
        <v>39</v>
      </c>
      <c r="B4" s="122" t="s">
        <v>62</v>
      </c>
      <c r="C4" s="123" t="s">
        <v>63</v>
      </c>
      <c r="D4" s="144" t="s">
        <v>64</v>
      </c>
    </row>
    <row r="5" spans="1:4" ht="18.75">
      <c r="A5" s="55" t="s">
        <v>40</v>
      </c>
      <c r="B5" s="124" t="s">
        <v>65</v>
      </c>
      <c r="C5" s="125" t="s">
        <v>66</v>
      </c>
      <c r="D5" s="139" t="s">
        <v>67</v>
      </c>
    </row>
    <row r="6" spans="1:4" ht="18.75">
      <c r="A6" s="55" t="s">
        <v>41</v>
      </c>
      <c r="B6" s="126" t="s">
        <v>68</v>
      </c>
      <c r="C6" s="127" t="s">
        <v>69</v>
      </c>
      <c r="D6" s="140" t="s">
        <v>70</v>
      </c>
    </row>
    <row r="7" spans="1:4" ht="18.75">
      <c r="A7" s="55" t="s">
        <v>42</v>
      </c>
      <c r="B7" s="128" t="s">
        <v>71</v>
      </c>
      <c r="C7" s="129" t="s">
        <v>72</v>
      </c>
      <c r="D7" s="141" t="s">
        <v>73</v>
      </c>
    </row>
    <row r="8" spans="1:4" ht="18.75">
      <c r="A8" s="55" t="s">
        <v>43</v>
      </c>
      <c r="B8" s="130" t="s">
        <v>74</v>
      </c>
      <c r="C8" s="129" t="s">
        <v>75</v>
      </c>
      <c r="D8" s="139" t="s">
        <v>76</v>
      </c>
    </row>
    <row r="9" spans="1:4" ht="18.75">
      <c r="A9" s="55" t="s">
        <v>44</v>
      </c>
      <c r="B9" s="124" t="s">
        <v>77</v>
      </c>
      <c r="C9" s="125" t="s">
        <v>78</v>
      </c>
      <c r="D9" s="139" t="s">
        <v>33</v>
      </c>
    </row>
    <row r="10" spans="1:4" ht="18.75">
      <c r="A10" s="55" t="s">
        <v>45</v>
      </c>
      <c r="B10" s="131" t="s">
        <v>79</v>
      </c>
      <c r="C10" s="132" t="s">
        <v>80</v>
      </c>
      <c r="D10" s="139" t="s">
        <v>64</v>
      </c>
    </row>
    <row r="11" spans="1:4" ht="18.75">
      <c r="A11" s="55" t="s">
        <v>46</v>
      </c>
      <c r="B11" s="133" t="s">
        <v>81</v>
      </c>
      <c r="C11" s="134" t="s">
        <v>82</v>
      </c>
      <c r="D11" s="139" t="s">
        <v>83</v>
      </c>
    </row>
    <row r="12" spans="1:4" ht="18.75">
      <c r="A12" s="55" t="s">
        <v>47</v>
      </c>
      <c r="B12" s="124" t="s">
        <v>61</v>
      </c>
      <c r="C12" s="125" t="s">
        <v>84</v>
      </c>
      <c r="D12" s="139" t="s">
        <v>70</v>
      </c>
    </row>
    <row r="13" spans="1:4" ht="18.75">
      <c r="A13" s="55" t="s">
        <v>13</v>
      </c>
      <c r="B13" s="124" t="s">
        <v>85</v>
      </c>
      <c r="C13" s="125" t="s">
        <v>86</v>
      </c>
      <c r="D13" s="139" t="s">
        <v>70</v>
      </c>
    </row>
    <row r="14" spans="1:4" ht="18.75">
      <c r="A14" s="55" t="s">
        <v>14</v>
      </c>
      <c r="B14" s="124" t="s">
        <v>87</v>
      </c>
      <c r="C14" s="125" t="s">
        <v>88</v>
      </c>
      <c r="D14" s="139" t="s">
        <v>89</v>
      </c>
    </row>
    <row r="15" spans="1:4" ht="18.75">
      <c r="A15" s="55" t="s">
        <v>15</v>
      </c>
      <c r="B15" s="135" t="s">
        <v>90</v>
      </c>
      <c r="C15" s="134" t="s">
        <v>91</v>
      </c>
      <c r="D15" s="139" t="s">
        <v>92</v>
      </c>
    </row>
    <row r="16" spans="1:4" ht="18.75">
      <c r="A16" s="55" t="s">
        <v>16</v>
      </c>
      <c r="B16" s="124" t="s">
        <v>60</v>
      </c>
      <c r="C16" s="125" t="s">
        <v>31</v>
      </c>
      <c r="D16" s="139" t="s">
        <v>70</v>
      </c>
    </row>
    <row r="17" spans="1:4" ht="18.75">
      <c r="A17" s="55" t="s">
        <v>17</v>
      </c>
      <c r="B17" s="136" t="s">
        <v>93</v>
      </c>
      <c r="C17" s="134" t="s">
        <v>94</v>
      </c>
      <c r="D17" s="136" t="s">
        <v>95</v>
      </c>
    </row>
    <row r="18" spans="1:4" ht="18.75">
      <c r="A18" s="55" t="s">
        <v>18</v>
      </c>
      <c r="B18" s="130" t="s">
        <v>96</v>
      </c>
      <c r="C18" s="129" t="s">
        <v>97</v>
      </c>
      <c r="D18" s="139" t="s">
        <v>98</v>
      </c>
    </row>
    <row r="19" spans="1:4" ht="18.75">
      <c r="A19" s="55" t="s">
        <v>19</v>
      </c>
      <c r="B19" s="124" t="s">
        <v>99</v>
      </c>
      <c r="C19" s="137" t="s">
        <v>100</v>
      </c>
      <c r="D19" s="142" t="s">
        <v>101</v>
      </c>
    </row>
    <row r="20" spans="1:4" ht="18.75">
      <c r="A20" s="55" t="s">
        <v>20</v>
      </c>
      <c r="B20" s="124" t="s">
        <v>102</v>
      </c>
      <c r="C20" s="125" t="s">
        <v>103</v>
      </c>
      <c r="D20" s="143" t="s">
        <v>104</v>
      </c>
    </row>
    <row r="21" spans="1:4" ht="18.75">
      <c r="A21" s="55" t="s">
        <v>21</v>
      </c>
      <c r="B21" s="128" t="s">
        <v>105</v>
      </c>
      <c r="C21" s="138" t="s">
        <v>106</v>
      </c>
      <c r="D21" s="139" t="s">
        <v>107</v>
      </c>
    </row>
    <row r="22" spans="1:4" ht="15">
      <c r="A22" s="55" t="s">
        <v>22</v>
      </c>
      <c r="B22" s="56"/>
      <c r="C22" s="58"/>
      <c r="D22" s="64"/>
    </row>
    <row r="23" spans="1:4" ht="15">
      <c r="A23" s="55" t="s">
        <v>23</v>
      </c>
      <c r="B23" s="56"/>
      <c r="C23" s="58"/>
      <c r="D23" s="64"/>
    </row>
    <row r="24" spans="1:4" ht="15">
      <c r="A24" s="55" t="s">
        <v>24</v>
      </c>
      <c r="B24" s="56"/>
      <c r="C24" s="58"/>
      <c r="D24" s="64"/>
    </row>
    <row r="25" spans="1:4" ht="15">
      <c r="A25" s="55" t="s">
        <v>25</v>
      </c>
      <c r="B25" s="57"/>
      <c r="C25" s="59"/>
      <c r="D25" s="64"/>
    </row>
    <row r="26" spans="1:4" ht="15">
      <c r="A26" s="55" t="s">
        <v>34</v>
      </c>
      <c r="B26" s="56"/>
      <c r="C26" s="60"/>
      <c r="D26" s="66"/>
    </row>
    <row r="27" spans="1:4" ht="15">
      <c r="A27" s="55" t="s">
        <v>35</v>
      </c>
      <c r="B27" s="56"/>
      <c r="C27" s="60"/>
      <c r="D27" s="66"/>
    </row>
    <row r="28" spans="1:4" ht="15">
      <c r="A28" s="55" t="s">
        <v>36</v>
      </c>
      <c r="B28" s="56"/>
      <c r="C28" s="60"/>
      <c r="D28" s="66"/>
    </row>
    <row r="29" spans="1:4" ht="15">
      <c r="A29" s="55" t="s">
        <v>37</v>
      </c>
      <c r="B29" s="56"/>
      <c r="C29" s="58"/>
      <c r="D29" s="65"/>
    </row>
    <row r="30" spans="1:4" ht="15">
      <c r="A30" s="73" t="s">
        <v>38</v>
      </c>
      <c r="B30" s="74"/>
      <c r="C30" s="75"/>
      <c r="D30" s="76"/>
    </row>
    <row r="31" spans="1:4" ht="15">
      <c r="A31" s="81" t="s">
        <v>48</v>
      </c>
      <c r="B31" s="56"/>
      <c r="C31" s="58"/>
      <c r="D31" s="65"/>
    </row>
    <row r="32" spans="1:4" ht="15">
      <c r="A32" s="55" t="s">
        <v>49</v>
      </c>
      <c r="B32" s="56"/>
      <c r="C32" s="58"/>
      <c r="D32" s="65"/>
    </row>
    <row r="33" spans="1:4" ht="15.75" thickBot="1">
      <c r="A33" s="68" t="s">
        <v>51</v>
      </c>
      <c r="B33" s="72"/>
      <c r="C33" s="69"/>
      <c r="D33" s="70"/>
    </row>
  </sheetData>
  <sheetProtection/>
  <mergeCells count="2">
    <mergeCell ref="A1:C1"/>
    <mergeCell ref="A2:C2"/>
  </mergeCells>
  <printOptions horizontalCentered="1"/>
  <pageMargins left="0.4330708661417323" right="0.31496062992125984" top="0.4724409448818898" bottom="0.4330708661417323" header="0.2755905511811024" footer="0.2362204724409449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6">
    <pageSetUpPr fitToPage="1"/>
  </sheetPr>
  <dimension ref="A1:D31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B2" sqref="B2:B19"/>
    </sheetView>
  </sheetViews>
  <sheetFormatPr defaultColWidth="9.125" defaultRowHeight="12.75"/>
  <cols>
    <col min="1" max="1" width="9.00390625" style="9" customWidth="1"/>
    <col min="2" max="2" width="32.875" style="9" bestFit="1" customWidth="1"/>
    <col min="3" max="3" width="39.375" style="9" bestFit="1" customWidth="1"/>
    <col min="4" max="4" width="19.125" style="9" bestFit="1" customWidth="1"/>
    <col min="5" max="16384" width="9.125" style="9" customWidth="1"/>
  </cols>
  <sheetData>
    <row r="1" spans="1:4" s="10" customFormat="1" ht="15.75" thickBot="1">
      <c r="A1" s="91" t="s">
        <v>26</v>
      </c>
      <c r="B1" s="92" t="s">
        <v>12</v>
      </c>
      <c r="C1" s="113" t="s">
        <v>32</v>
      </c>
      <c r="D1" s="107" t="s">
        <v>59</v>
      </c>
    </row>
    <row r="2" spans="1:4" ht="18.75">
      <c r="A2" s="73" t="s">
        <v>39</v>
      </c>
      <c r="B2" s="122" t="s">
        <v>62</v>
      </c>
      <c r="C2" s="123" t="s">
        <v>63</v>
      </c>
      <c r="D2" s="139" t="s">
        <v>64</v>
      </c>
    </row>
    <row r="3" spans="1:4" ht="18.75">
      <c r="A3" s="55" t="s">
        <v>40</v>
      </c>
      <c r="B3" s="124" t="s">
        <v>65</v>
      </c>
      <c r="C3" s="125" t="s">
        <v>66</v>
      </c>
      <c r="D3" s="139" t="s">
        <v>67</v>
      </c>
    </row>
    <row r="4" spans="1:4" ht="18.75">
      <c r="A4" s="55" t="s">
        <v>41</v>
      </c>
      <c r="B4" s="126" t="s">
        <v>68</v>
      </c>
      <c r="C4" s="127" t="s">
        <v>69</v>
      </c>
      <c r="D4" s="140" t="s">
        <v>70</v>
      </c>
    </row>
    <row r="5" spans="1:4" ht="18.75">
      <c r="A5" s="55" t="s">
        <v>42</v>
      </c>
      <c r="B5" s="128" t="s">
        <v>71</v>
      </c>
      <c r="C5" s="129" t="s">
        <v>72</v>
      </c>
      <c r="D5" s="141" t="s">
        <v>73</v>
      </c>
    </row>
    <row r="6" spans="1:4" ht="18.75">
      <c r="A6" s="55" t="s">
        <v>43</v>
      </c>
      <c r="B6" s="130" t="s">
        <v>74</v>
      </c>
      <c r="C6" s="129" t="s">
        <v>75</v>
      </c>
      <c r="D6" s="139" t="s">
        <v>76</v>
      </c>
    </row>
    <row r="7" spans="1:4" ht="18.75">
      <c r="A7" s="55" t="s">
        <v>44</v>
      </c>
      <c r="B7" s="124" t="s">
        <v>77</v>
      </c>
      <c r="C7" s="125" t="s">
        <v>78</v>
      </c>
      <c r="D7" s="139" t="s">
        <v>33</v>
      </c>
    </row>
    <row r="8" spans="1:4" ht="18.75">
      <c r="A8" s="55" t="s">
        <v>45</v>
      </c>
      <c r="B8" s="131" t="s">
        <v>79</v>
      </c>
      <c r="C8" s="132" t="s">
        <v>80</v>
      </c>
      <c r="D8" s="139" t="s">
        <v>64</v>
      </c>
    </row>
    <row r="9" spans="1:4" ht="18.75">
      <c r="A9" s="55" t="s">
        <v>46</v>
      </c>
      <c r="B9" s="133" t="s">
        <v>81</v>
      </c>
      <c r="C9" s="134" t="s">
        <v>82</v>
      </c>
      <c r="D9" s="139" t="s">
        <v>83</v>
      </c>
    </row>
    <row r="10" spans="1:4" ht="18.75">
      <c r="A10" s="55" t="s">
        <v>47</v>
      </c>
      <c r="B10" s="124" t="s">
        <v>61</v>
      </c>
      <c r="C10" s="125" t="s">
        <v>84</v>
      </c>
      <c r="D10" s="139" t="s">
        <v>70</v>
      </c>
    </row>
    <row r="11" spans="1:4" ht="18.75">
      <c r="A11" s="55" t="s">
        <v>13</v>
      </c>
      <c r="B11" s="124" t="s">
        <v>85</v>
      </c>
      <c r="C11" s="125" t="s">
        <v>86</v>
      </c>
      <c r="D11" s="139" t="s">
        <v>70</v>
      </c>
    </row>
    <row r="12" spans="1:4" ht="18.75">
      <c r="A12" s="55" t="s">
        <v>14</v>
      </c>
      <c r="B12" s="124" t="s">
        <v>87</v>
      </c>
      <c r="C12" s="125" t="s">
        <v>88</v>
      </c>
      <c r="D12" s="139" t="s">
        <v>89</v>
      </c>
    </row>
    <row r="13" spans="1:4" ht="18.75">
      <c r="A13" s="55" t="s">
        <v>15</v>
      </c>
      <c r="B13" s="135" t="s">
        <v>90</v>
      </c>
      <c r="C13" s="134" t="s">
        <v>91</v>
      </c>
      <c r="D13" s="139" t="s">
        <v>92</v>
      </c>
    </row>
    <row r="14" spans="1:4" ht="18.75">
      <c r="A14" s="55" t="s">
        <v>16</v>
      </c>
      <c r="B14" s="124" t="s">
        <v>60</v>
      </c>
      <c r="C14" s="125" t="s">
        <v>31</v>
      </c>
      <c r="D14" s="139" t="s">
        <v>70</v>
      </c>
    </row>
    <row r="15" spans="1:4" ht="18.75">
      <c r="A15" s="55" t="s">
        <v>17</v>
      </c>
      <c r="B15" s="136" t="s">
        <v>93</v>
      </c>
      <c r="C15" s="134" t="s">
        <v>94</v>
      </c>
      <c r="D15" s="136" t="s">
        <v>95</v>
      </c>
    </row>
    <row r="16" spans="1:4" ht="18.75">
      <c r="A16" s="55" t="s">
        <v>18</v>
      </c>
      <c r="B16" s="130" t="s">
        <v>96</v>
      </c>
      <c r="C16" s="129" t="s">
        <v>97</v>
      </c>
      <c r="D16" s="139" t="s">
        <v>98</v>
      </c>
    </row>
    <row r="17" spans="1:4" ht="18.75">
      <c r="A17" s="55" t="s">
        <v>19</v>
      </c>
      <c r="B17" s="124" t="s">
        <v>99</v>
      </c>
      <c r="C17" s="137" t="s">
        <v>100</v>
      </c>
      <c r="D17" s="142" t="s">
        <v>101</v>
      </c>
    </row>
    <row r="18" spans="1:4" ht="18.75">
      <c r="A18" s="55" t="s">
        <v>20</v>
      </c>
      <c r="B18" s="124" t="s">
        <v>102</v>
      </c>
      <c r="C18" s="125" t="s">
        <v>103</v>
      </c>
      <c r="D18" s="143" t="s">
        <v>104</v>
      </c>
    </row>
    <row r="19" spans="1:4" ht="18.75">
      <c r="A19" s="55" t="s">
        <v>21</v>
      </c>
      <c r="B19" s="128" t="s">
        <v>105</v>
      </c>
      <c r="C19" s="138" t="s">
        <v>106</v>
      </c>
      <c r="D19" s="139" t="s">
        <v>107</v>
      </c>
    </row>
    <row r="20" spans="1:4" ht="15">
      <c r="A20" s="55" t="s">
        <v>22</v>
      </c>
      <c r="B20" s="56"/>
      <c r="C20" s="108"/>
      <c r="D20" s="114"/>
    </row>
    <row r="21" spans="1:4" ht="15">
      <c r="A21" s="55" t="s">
        <v>23</v>
      </c>
      <c r="B21" s="56"/>
      <c r="C21" s="108"/>
      <c r="D21" s="114"/>
    </row>
    <row r="22" spans="1:4" ht="15">
      <c r="A22" s="55" t="s">
        <v>24</v>
      </c>
      <c r="B22" s="56"/>
      <c r="C22" s="108"/>
      <c r="D22" s="114"/>
    </row>
    <row r="23" spans="1:4" ht="15">
      <c r="A23" s="55" t="s">
        <v>25</v>
      </c>
      <c r="B23" s="57"/>
      <c r="C23" s="109"/>
      <c r="D23" s="114"/>
    </row>
    <row r="24" spans="1:4" ht="15">
      <c r="A24" s="55" t="s">
        <v>34</v>
      </c>
      <c r="B24" s="56"/>
      <c r="C24" s="110"/>
      <c r="D24" s="114"/>
    </row>
    <row r="25" spans="1:4" ht="15">
      <c r="A25" s="55" t="s">
        <v>35</v>
      </c>
      <c r="B25" s="56"/>
      <c r="C25" s="110"/>
      <c r="D25" s="114"/>
    </row>
    <row r="26" spans="1:4" ht="15">
      <c r="A26" s="55" t="s">
        <v>36</v>
      </c>
      <c r="B26" s="56"/>
      <c r="C26" s="110"/>
      <c r="D26" s="114"/>
    </row>
    <row r="27" spans="1:4" ht="15">
      <c r="A27" s="55" t="s">
        <v>37</v>
      </c>
      <c r="B27" s="56"/>
      <c r="C27" s="108"/>
      <c r="D27" s="114"/>
    </row>
    <row r="28" spans="1:4" ht="15">
      <c r="A28" s="55" t="s">
        <v>38</v>
      </c>
      <c r="B28" s="74"/>
      <c r="C28" s="111"/>
      <c r="D28" s="114"/>
    </row>
    <row r="29" spans="1:4" ht="15">
      <c r="A29" s="55" t="s">
        <v>48</v>
      </c>
      <c r="B29" s="56"/>
      <c r="C29" s="110"/>
      <c r="D29" s="114"/>
    </row>
    <row r="30" spans="1:4" ht="15">
      <c r="A30" s="55" t="s">
        <v>49</v>
      </c>
      <c r="B30" s="56"/>
      <c r="C30" s="110"/>
      <c r="D30" s="114"/>
    </row>
    <row r="31" spans="1:4" ht="15.75" thickBot="1">
      <c r="A31" s="68" t="s">
        <v>51</v>
      </c>
      <c r="B31" s="77"/>
      <c r="C31" s="112"/>
      <c r="D31" s="115"/>
    </row>
  </sheetData>
  <sheetProtection/>
  <printOptions horizontalCentered="1"/>
  <pageMargins left="0.4330708661417323" right="0.31496062992125984" top="0.4724409448818898" bottom="0.4330708661417323" header="0.2755905511811024" footer="0.2362204724409449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5">
    <pageSetUpPr fitToPage="1"/>
  </sheetPr>
  <dimension ref="A1:P23"/>
  <sheetViews>
    <sheetView zoomScale="75" zoomScaleNormal="75" zoomScaleSheetLayoutView="100" workbookViewId="0" topLeftCell="A1">
      <selection activeCell="D5" sqref="D5"/>
    </sheetView>
  </sheetViews>
  <sheetFormatPr defaultColWidth="9.125" defaultRowHeight="12.75"/>
  <cols>
    <col min="1" max="1" width="7.625" style="12" customWidth="1"/>
    <col min="2" max="2" width="32.00390625" style="9" customWidth="1"/>
    <col min="3" max="3" width="38.375" style="1" customWidth="1"/>
    <col min="4" max="4" width="13.50390625" style="1" customWidth="1"/>
    <col min="5" max="5" width="15.50390625" style="1" customWidth="1"/>
    <col min="6" max="6" width="10.125" style="8" customWidth="1"/>
    <col min="7" max="7" width="13.375" style="8" customWidth="1"/>
    <col min="8" max="8" width="13.625" style="8" customWidth="1"/>
    <col min="9" max="9" width="8.50390625" style="8" customWidth="1"/>
    <col min="10" max="10" width="11.875" style="8" customWidth="1"/>
    <col min="11" max="11" width="9.00390625" style="8" customWidth="1"/>
    <col min="12" max="12" width="9.50390625" style="8" bestFit="1" customWidth="1"/>
    <col min="13" max="13" width="22.00390625" style="8" customWidth="1"/>
    <col min="14" max="15" width="18.50390625" style="8" customWidth="1"/>
    <col min="16" max="16" width="11.50390625" style="16" customWidth="1"/>
    <col min="17" max="16384" width="9.125" style="9" customWidth="1"/>
  </cols>
  <sheetData>
    <row r="1" spans="1:16" ht="33" customHeight="1" thickBot="1">
      <c r="A1" s="149" t="s">
        <v>110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27.75" customHeight="1" thickBot="1">
      <c r="A2" s="37" t="s">
        <v>6</v>
      </c>
      <c r="B2" s="147" t="s">
        <v>27</v>
      </c>
      <c r="C2" s="154" t="s">
        <v>29</v>
      </c>
      <c r="D2" s="157" t="s">
        <v>54</v>
      </c>
      <c r="E2" s="158"/>
      <c r="F2" s="150" t="s">
        <v>53</v>
      </c>
      <c r="G2" s="150"/>
      <c r="H2" s="151"/>
      <c r="I2" s="156" t="s">
        <v>11</v>
      </c>
      <c r="J2" s="156"/>
      <c r="K2" s="156"/>
      <c r="L2" s="100" t="s">
        <v>56</v>
      </c>
      <c r="M2" s="18" t="s">
        <v>8</v>
      </c>
      <c r="N2" s="19" t="s">
        <v>10</v>
      </c>
      <c r="O2" s="101" t="s">
        <v>55</v>
      </c>
      <c r="P2" s="152" t="s">
        <v>26</v>
      </c>
    </row>
    <row r="3" spans="1:16" ht="27.75" customHeight="1" thickBot="1">
      <c r="A3" s="38" t="s">
        <v>0</v>
      </c>
      <c r="B3" s="148"/>
      <c r="C3" s="155"/>
      <c r="D3" s="84" t="s">
        <v>50</v>
      </c>
      <c r="E3" s="85" t="s">
        <v>52</v>
      </c>
      <c r="F3" s="53" t="s">
        <v>1</v>
      </c>
      <c r="G3" s="54" t="s">
        <v>3</v>
      </c>
      <c r="H3" s="85" t="s">
        <v>4</v>
      </c>
      <c r="I3" s="5" t="s">
        <v>7</v>
      </c>
      <c r="J3" s="5" t="s">
        <v>5</v>
      </c>
      <c r="K3" s="5" t="s">
        <v>2</v>
      </c>
      <c r="L3" s="5" t="s">
        <v>57</v>
      </c>
      <c r="M3" s="20" t="s">
        <v>9</v>
      </c>
      <c r="N3" s="21" t="s">
        <v>9</v>
      </c>
      <c r="O3" s="21" t="s">
        <v>9</v>
      </c>
      <c r="P3" s="153"/>
    </row>
    <row r="4" spans="1:16" ht="27.75" customHeight="1">
      <c r="A4" s="116" t="s">
        <v>39</v>
      </c>
      <c r="B4" s="122" t="s">
        <v>62</v>
      </c>
      <c r="C4" s="123" t="s">
        <v>63</v>
      </c>
      <c r="D4" s="117">
        <v>0.3958333333333333</v>
      </c>
      <c r="E4" s="118"/>
      <c r="F4" s="98"/>
      <c r="G4" s="11"/>
      <c r="H4" s="86"/>
      <c r="I4" s="29"/>
      <c r="J4" s="27"/>
      <c r="K4" s="27"/>
      <c r="L4" s="27"/>
      <c r="M4" s="22"/>
      <c r="N4" s="23"/>
      <c r="O4" s="102"/>
      <c r="P4" s="14" t="e">
        <f aca="true" t="shared" si="0" ref="P4:P23">RANK(M4,$M$4:$M$23,1)</f>
        <v>#N/A</v>
      </c>
    </row>
    <row r="5" spans="1:16" ht="27.75" customHeight="1">
      <c r="A5" s="39" t="s">
        <v>40</v>
      </c>
      <c r="B5" s="124" t="s">
        <v>65</v>
      </c>
      <c r="C5" s="125" t="s">
        <v>66</v>
      </c>
      <c r="D5" s="119"/>
      <c r="E5" s="121"/>
      <c r="F5" s="99"/>
      <c r="G5" s="11"/>
      <c r="H5" s="4"/>
      <c r="I5" s="29"/>
      <c r="J5" s="29"/>
      <c r="K5" s="29"/>
      <c r="L5" s="27"/>
      <c r="M5" s="22"/>
      <c r="N5" s="23"/>
      <c r="O5" s="102"/>
      <c r="P5" s="14" t="e">
        <f t="shared" si="0"/>
        <v>#N/A</v>
      </c>
    </row>
    <row r="6" spans="1:16" ht="27.75" customHeight="1">
      <c r="A6" s="39" t="s">
        <v>41</v>
      </c>
      <c r="B6" s="126" t="s">
        <v>68</v>
      </c>
      <c r="C6" s="127" t="s">
        <v>69</v>
      </c>
      <c r="D6" s="117"/>
      <c r="E6" s="118"/>
      <c r="F6" s="99"/>
      <c r="G6" s="11"/>
      <c r="H6" s="86"/>
      <c r="I6" s="29"/>
      <c r="J6" s="29"/>
      <c r="K6" s="29"/>
      <c r="L6" s="27"/>
      <c r="M6" s="22"/>
      <c r="N6" s="23"/>
      <c r="O6" s="102"/>
      <c r="P6" s="14" t="e">
        <f t="shared" si="0"/>
        <v>#N/A</v>
      </c>
    </row>
    <row r="7" spans="1:16" ht="27.75" customHeight="1">
      <c r="A7" s="39" t="s">
        <v>42</v>
      </c>
      <c r="B7" s="128" t="s">
        <v>71</v>
      </c>
      <c r="C7" s="129" t="s">
        <v>72</v>
      </c>
      <c r="D7" s="120"/>
      <c r="E7" s="118"/>
      <c r="F7" s="99"/>
      <c r="G7" s="11"/>
      <c r="H7" s="4"/>
      <c r="I7" s="29"/>
      <c r="J7" s="29"/>
      <c r="K7" s="29"/>
      <c r="L7" s="27"/>
      <c r="M7" s="22"/>
      <c r="N7" s="23"/>
      <c r="O7" s="102"/>
      <c r="P7" s="14" t="e">
        <f t="shared" si="0"/>
        <v>#N/A</v>
      </c>
    </row>
    <row r="8" spans="1:16" ht="27.75" customHeight="1">
      <c r="A8" s="80" t="s">
        <v>43</v>
      </c>
      <c r="B8" s="130" t="s">
        <v>74</v>
      </c>
      <c r="C8" s="129" t="s">
        <v>75</v>
      </c>
      <c r="D8" s="119"/>
      <c r="E8" s="121"/>
      <c r="F8" s="99"/>
      <c r="G8" s="11"/>
      <c r="H8" s="86"/>
      <c r="I8" s="29"/>
      <c r="J8" s="29"/>
      <c r="K8" s="29"/>
      <c r="L8" s="27"/>
      <c r="M8" s="22"/>
      <c r="N8" s="23"/>
      <c r="O8" s="102"/>
      <c r="P8" s="14" t="e">
        <f t="shared" si="0"/>
        <v>#N/A</v>
      </c>
    </row>
    <row r="9" spans="1:16" ht="27.75" customHeight="1">
      <c r="A9" s="80" t="s">
        <v>44</v>
      </c>
      <c r="B9" s="124" t="s">
        <v>77</v>
      </c>
      <c r="C9" s="125" t="s">
        <v>78</v>
      </c>
      <c r="D9" s="117"/>
      <c r="E9" s="121"/>
      <c r="F9" s="99"/>
      <c r="G9" s="11"/>
      <c r="H9" s="4"/>
      <c r="I9" s="29"/>
      <c r="J9" s="29"/>
      <c r="K9" s="29"/>
      <c r="L9" s="27"/>
      <c r="M9" s="22"/>
      <c r="N9" s="23"/>
      <c r="O9" s="102"/>
      <c r="P9" s="14" t="e">
        <f t="shared" si="0"/>
        <v>#N/A</v>
      </c>
    </row>
    <row r="10" spans="1:16" ht="27.75" customHeight="1">
      <c r="A10" s="80" t="s">
        <v>45</v>
      </c>
      <c r="B10" s="131" t="s">
        <v>79</v>
      </c>
      <c r="C10" s="132" t="s">
        <v>80</v>
      </c>
      <c r="D10" s="120"/>
      <c r="E10" s="118"/>
      <c r="F10" s="99"/>
      <c r="G10" s="11"/>
      <c r="H10" s="86"/>
      <c r="I10" s="29"/>
      <c r="J10" s="29"/>
      <c r="K10" s="29"/>
      <c r="L10" s="27"/>
      <c r="M10" s="22"/>
      <c r="N10" s="23"/>
      <c r="O10" s="102"/>
      <c r="P10" s="14" t="e">
        <f t="shared" si="0"/>
        <v>#N/A</v>
      </c>
    </row>
    <row r="11" spans="1:16" ht="27.75" customHeight="1">
      <c r="A11" s="80" t="s">
        <v>46</v>
      </c>
      <c r="B11" s="133" t="s">
        <v>81</v>
      </c>
      <c r="C11" s="134" t="s">
        <v>82</v>
      </c>
      <c r="D11" s="119"/>
      <c r="E11" s="118"/>
      <c r="F11" s="99"/>
      <c r="G11" s="11"/>
      <c r="H11" s="4"/>
      <c r="I11" s="29"/>
      <c r="J11" s="28"/>
      <c r="K11" s="28"/>
      <c r="L11" s="27"/>
      <c r="M11" s="22"/>
      <c r="N11" s="23"/>
      <c r="O11" s="102"/>
      <c r="P11" s="14" t="e">
        <f t="shared" si="0"/>
        <v>#N/A</v>
      </c>
    </row>
    <row r="12" spans="1:16" ht="27.75" customHeight="1">
      <c r="A12" s="39" t="s">
        <v>47</v>
      </c>
      <c r="B12" s="124" t="s">
        <v>61</v>
      </c>
      <c r="C12" s="125" t="s">
        <v>84</v>
      </c>
      <c r="D12" s="117"/>
      <c r="E12" s="118"/>
      <c r="F12" s="99"/>
      <c r="G12" s="11"/>
      <c r="H12" s="86"/>
      <c r="I12" s="29"/>
      <c r="J12" s="29"/>
      <c r="K12" s="29"/>
      <c r="L12" s="27"/>
      <c r="M12" s="22"/>
      <c r="N12" s="23"/>
      <c r="O12" s="102"/>
      <c r="P12" s="14" t="e">
        <f t="shared" si="0"/>
        <v>#N/A</v>
      </c>
    </row>
    <row r="13" spans="1:16" ht="27.75" customHeight="1">
      <c r="A13" s="39" t="s">
        <v>13</v>
      </c>
      <c r="B13" s="124" t="s">
        <v>85</v>
      </c>
      <c r="C13" s="125" t="s">
        <v>86</v>
      </c>
      <c r="D13" s="120"/>
      <c r="E13" s="118"/>
      <c r="F13" s="99"/>
      <c r="G13" s="11"/>
      <c r="H13" s="4"/>
      <c r="I13" s="28"/>
      <c r="J13" s="29"/>
      <c r="K13" s="29"/>
      <c r="L13" s="27"/>
      <c r="M13" s="22"/>
      <c r="N13" s="23"/>
      <c r="O13" s="102"/>
      <c r="P13" s="14" t="e">
        <f t="shared" si="0"/>
        <v>#N/A</v>
      </c>
    </row>
    <row r="14" spans="1:16" ht="27.75" customHeight="1">
      <c r="A14" s="39" t="s">
        <v>14</v>
      </c>
      <c r="B14" s="124" t="s">
        <v>87</v>
      </c>
      <c r="C14" s="125" t="s">
        <v>88</v>
      </c>
      <c r="D14" s="119"/>
      <c r="E14" s="121"/>
      <c r="F14" s="99"/>
      <c r="G14" s="11"/>
      <c r="H14" s="86"/>
      <c r="I14" s="29"/>
      <c r="J14" s="29"/>
      <c r="K14" s="28"/>
      <c r="L14" s="27"/>
      <c r="M14" s="22"/>
      <c r="N14" s="23"/>
      <c r="O14" s="102"/>
      <c r="P14" s="14" t="e">
        <f t="shared" si="0"/>
        <v>#N/A</v>
      </c>
    </row>
    <row r="15" spans="1:16" ht="27.75" customHeight="1">
      <c r="A15" s="39" t="s">
        <v>15</v>
      </c>
      <c r="B15" s="135" t="s">
        <v>90</v>
      </c>
      <c r="C15" s="134" t="s">
        <v>91</v>
      </c>
      <c r="D15" s="117"/>
      <c r="E15" s="118"/>
      <c r="F15" s="99"/>
      <c r="G15" s="11"/>
      <c r="H15" s="4"/>
      <c r="I15" s="29"/>
      <c r="J15" s="29"/>
      <c r="K15" s="29"/>
      <c r="L15" s="27"/>
      <c r="M15" s="22"/>
      <c r="N15" s="23"/>
      <c r="O15" s="102"/>
      <c r="P15" s="14" t="e">
        <f t="shared" si="0"/>
        <v>#N/A</v>
      </c>
    </row>
    <row r="16" spans="1:16" ht="27.75" customHeight="1">
      <c r="A16" s="39" t="s">
        <v>16</v>
      </c>
      <c r="B16" s="124" t="s">
        <v>60</v>
      </c>
      <c r="C16" s="125" t="s">
        <v>31</v>
      </c>
      <c r="D16" s="120"/>
      <c r="E16" s="118"/>
      <c r="F16" s="99"/>
      <c r="G16" s="11"/>
      <c r="H16" s="86"/>
      <c r="I16" s="30"/>
      <c r="J16" s="29"/>
      <c r="K16" s="30"/>
      <c r="L16" s="27"/>
      <c r="M16" s="22"/>
      <c r="N16" s="23"/>
      <c r="O16" s="102"/>
      <c r="P16" s="14" t="e">
        <f t="shared" si="0"/>
        <v>#N/A</v>
      </c>
    </row>
    <row r="17" spans="1:16" ht="27.75" customHeight="1">
      <c r="A17" s="39" t="s">
        <v>17</v>
      </c>
      <c r="B17" s="136" t="s">
        <v>93</v>
      </c>
      <c r="C17" s="134" t="s">
        <v>94</v>
      </c>
      <c r="D17" s="119"/>
      <c r="E17" s="118"/>
      <c r="F17" s="99"/>
      <c r="G17" s="11"/>
      <c r="H17" s="4"/>
      <c r="I17" s="31"/>
      <c r="J17" s="29"/>
      <c r="K17" s="28"/>
      <c r="L17" s="27"/>
      <c r="M17" s="22"/>
      <c r="N17" s="23"/>
      <c r="O17" s="102"/>
      <c r="P17" s="14" t="e">
        <f t="shared" si="0"/>
        <v>#N/A</v>
      </c>
    </row>
    <row r="18" spans="1:16" ht="27.75" customHeight="1">
      <c r="A18" s="39" t="s">
        <v>18</v>
      </c>
      <c r="B18" s="130" t="s">
        <v>96</v>
      </c>
      <c r="C18" s="129" t="s">
        <v>97</v>
      </c>
      <c r="D18" s="117"/>
      <c r="E18" s="71"/>
      <c r="F18" s="99"/>
      <c r="G18" s="11"/>
      <c r="H18" s="86"/>
      <c r="I18" s="2"/>
      <c r="J18" s="29"/>
      <c r="K18" s="28"/>
      <c r="L18" s="27"/>
      <c r="M18" s="22"/>
      <c r="N18" s="23"/>
      <c r="O18" s="102"/>
      <c r="P18" s="14" t="e">
        <f t="shared" si="0"/>
        <v>#N/A</v>
      </c>
    </row>
    <row r="19" spans="1:16" ht="27.75" customHeight="1">
      <c r="A19" s="39" t="s">
        <v>19</v>
      </c>
      <c r="B19" s="124" t="s">
        <v>99</v>
      </c>
      <c r="C19" s="137" t="s">
        <v>100</v>
      </c>
      <c r="D19" s="120"/>
      <c r="E19" s="71"/>
      <c r="F19" s="99"/>
      <c r="G19" s="11"/>
      <c r="H19" s="4"/>
      <c r="I19" s="28"/>
      <c r="J19" s="29"/>
      <c r="K19" s="2"/>
      <c r="L19" s="27"/>
      <c r="M19" s="22"/>
      <c r="N19" s="23"/>
      <c r="O19" s="102"/>
      <c r="P19" s="14" t="e">
        <f t="shared" si="0"/>
        <v>#N/A</v>
      </c>
    </row>
    <row r="20" spans="1:16" ht="27.75" customHeight="1">
      <c r="A20" s="39" t="s">
        <v>20</v>
      </c>
      <c r="B20" s="124" t="s">
        <v>102</v>
      </c>
      <c r="C20" s="125" t="s">
        <v>103</v>
      </c>
      <c r="D20" s="119"/>
      <c r="E20" s="75"/>
      <c r="F20" s="99"/>
      <c r="G20" s="11"/>
      <c r="H20" s="86"/>
      <c r="I20" s="2"/>
      <c r="J20" s="2"/>
      <c r="K20" s="2"/>
      <c r="L20" s="27"/>
      <c r="M20" s="22"/>
      <c r="N20" s="23"/>
      <c r="O20" s="102"/>
      <c r="P20" s="14" t="e">
        <f t="shared" si="0"/>
        <v>#N/A</v>
      </c>
    </row>
    <row r="21" spans="1:16" ht="27.75" customHeight="1">
      <c r="A21" s="39" t="s">
        <v>21</v>
      </c>
      <c r="B21" s="128" t="s">
        <v>105</v>
      </c>
      <c r="C21" s="138" t="s">
        <v>106</v>
      </c>
      <c r="D21" s="117"/>
      <c r="E21" s="75"/>
      <c r="F21" s="99"/>
      <c r="G21" s="11"/>
      <c r="H21" s="4"/>
      <c r="I21" s="2"/>
      <c r="J21" s="28"/>
      <c r="K21" s="2"/>
      <c r="L21" s="27"/>
      <c r="M21" s="22"/>
      <c r="N21" s="23"/>
      <c r="O21" s="102"/>
      <c r="P21" s="14" t="e">
        <f t="shared" si="0"/>
        <v>#N/A</v>
      </c>
    </row>
    <row r="22" spans="1:16" ht="27.75" customHeight="1">
      <c r="A22" s="79" t="s">
        <v>22</v>
      </c>
      <c r="B22" s="95"/>
      <c r="C22" s="93"/>
      <c r="D22" s="61"/>
      <c r="E22" s="75"/>
      <c r="F22" s="99"/>
      <c r="G22" s="11"/>
      <c r="H22" s="86"/>
      <c r="I22" s="2"/>
      <c r="J22" s="2"/>
      <c r="K22" s="2"/>
      <c r="L22" s="27"/>
      <c r="M22" s="22"/>
      <c r="N22" s="23"/>
      <c r="O22" s="102"/>
      <c r="P22" s="14" t="e">
        <f t="shared" si="0"/>
        <v>#N/A</v>
      </c>
    </row>
    <row r="23" spans="1:16" ht="27.75" customHeight="1">
      <c r="A23" s="39" t="s">
        <v>23</v>
      </c>
      <c r="B23" s="56"/>
      <c r="C23" s="58"/>
      <c r="D23" s="62"/>
      <c r="E23" s="75"/>
      <c r="F23" s="99"/>
      <c r="G23" s="11"/>
      <c r="H23" s="4"/>
      <c r="I23" s="2"/>
      <c r="J23" s="28"/>
      <c r="K23" s="2"/>
      <c r="L23" s="27"/>
      <c r="M23" s="22"/>
      <c r="N23" s="23"/>
      <c r="O23" s="102"/>
      <c r="P23" s="14" t="e">
        <f t="shared" si="0"/>
        <v>#N/A</v>
      </c>
    </row>
  </sheetData>
  <sheetProtection/>
  <mergeCells count="7">
    <mergeCell ref="B2:B3"/>
    <mergeCell ref="A1:P1"/>
    <mergeCell ref="F2:H2"/>
    <mergeCell ref="P2:P3"/>
    <mergeCell ref="C2:C3"/>
    <mergeCell ref="I2:K2"/>
    <mergeCell ref="D2:E2"/>
  </mergeCells>
  <conditionalFormatting sqref="P4:P23">
    <cfRule type="expression" priority="1" dxfId="15" stopIfTrue="1">
      <formula>(H4=0)</formula>
    </cfRule>
  </conditionalFormatting>
  <conditionalFormatting sqref="M4:M23">
    <cfRule type="cellIs" priority="2" dxfId="16" operator="equal" stopIfTrue="1">
      <formula>0.9</formula>
    </cfRule>
  </conditionalFormatting>
  <conditionalFormatting sqref="N4:O23">
    <cfRule type="cellIs" priority="3" dxfId="16" operator="lessThan" stopIfTrue="1">
      <formula>0</formula>
    </cfRule>
  </conditionalFormatting>
  <printOptions horizontalCentered="1"/>
  <pageMargins left="0.1968503937007874" right="0.1968503937007874" top="0.3937007874015748" bottom="0.35433070866141736" header="0.2362204724409449" footer="0.15748031496062992"/>
  <pageSetup fitToHeight="0" fitToWidth="1" horizontalDpi="300" verticalDpi="300" orientation="landscape" paperSize="9" scale="58" r:id="rId1"/>
  <headerFooter alignWithMargins="0">
    <oddHeader>&amp;LMemoriál Františka Frajta  XXIII.ročník&amp;RHasičský záchranný sbor Zlínského kraje</oddHeader>
    <oddFooter>&amp;LDatum konání: 7. června 2018&amp;C &amp;RMísto konání: Provodov - Řetechov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P30"/>
  <sheetViews>
    <sheetView zoomScaleSheetLayoutView="100" zoomScalePageLayoutView="0" workbookViewId="0" topLeftCell="A1">
      <selection activeCell="N5" sqref="N5"/>
    </sheetView>
  </sheetViews>
  <sheetFormatPr defaultColWidth="9.125" defaultRowHeight="12.75"/>
  <cols>
    <col min="1" max="1" width="7.625" style="12" customWidth="1"/>
    <col min="2" max="2" width="32.00390625" style="9" customWidth="1"/>
    <col min="3" max="3" width="38.00390625" style="1" customWidth="1"/>
    <col min="4" max="4" width="11.125" style="1" customWidth="1"/>
    <col min="5" max="5" width="12.50390625" style="1" customWidth="1"/>
    <col min="6" max="6" width="10.50390625" style="8" customWidth="1"/>
    <col min="7" max="7" width="11.875" style="8" customWidth="1"/>
    <col min="8" max="8" width="10.625" style="8" customWidth="1"/>
    <col min="9" max="12" width="8.625" style="8" customWidth="1"/>
    <col min="13" max="13" width="13.875" style="17" bestFit="1" customWidth="1"/>
    <col min="14" max="14" width="17.00390625" style="8" customWidth="1"/>
    <col min="15" max="15" width="13.50390625" style="8" customWidth="1"/>
    <col min="16" max="16" width="10.50390625" style="16" customWidth="1"/>
    <col min="17" max="16384" width="9.125" style="9" customWidth="1"/>
  </cols>
  <sheetData>
    <row r="1" spans="1:16" ht="33" customHeight="1" thickBot="1">
      <c r="A1" s="149" t="s">
        <v>110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15">
      <c r="A2" s="37" t="s">
        <v>6</v>
      </c>
      <c r="B2" s="147" t="s">
        <v>27</v>
      </c>
      <c r="C2" s="154" t="s">
        <v>29</v>
      </c>
      <c r="D2" s="161" t="s">
        <v>54</v>
      </c>
      <c r="E2" s="162"/>
      <c r="F2" s="159" t="s">
        <v>53</v>
      </c>
      <c r="G2" s="160"/>
      <c r="H2" s="160"/>
      <c r="I2" s="156" t="s">
        <v>11</v>
      </c>
      <c r="J2" s="156"/>
      <c r="K2" s="156"/>
      <c r="L2" s="100" t="s">
        <v>56</v>
      </c>
      <c r="M2" s="18" t="s">
        <v>8</v>
      </c>
      <c r="N2" s="19" t="s">
        <v>10</v>
      </c>
      <c r="O2" s="101" t="s">
        <v>55</v>
      </c>
      <c r="P2" s="152" t="s">
        <v>26</v>
      </c>
    </row>
    <row r="3" spans="1:16" ht="15.75" thickBot="1">
      <c r="A3" s="38" t="s">
        <v>0</v>
      </c>
      <c r="B3" s="148"/>
      <c r="C3" s="155"/>
      <c r="D3" s="105" t="s">
        <v>58</v>
      </c>
      <c r="E3" s="106" t="s">
        <v>10</v>
      </c>
      <c r="F3" s="46" t="s">
        <v>1</v>
      </c>
      <c r="G3" s="5" t="s">
        <v>3</v>
      </c>
      <c r="H3" s="5" t="s">
        <v>4</v>
      </c>
      <c r="I3" s="5" t="s">
        <v>7</v>
      </c>
      <c r="J3" s="5" t="s">
        <v>5</v>
      </c>
      <c r="K3" s="5" t="s">
        <v>2</v>
      </c>
      <c r="L3" s="5" t="s">
        <v>57</v>
      </c>
      <c r="M3" s="20" t="s">
        <v>9</v>
      </c>
      <c r="N3" s="21" t="s">
        <v>9</v>
      </c>
      <c r="O3" s="21" t="s">
        <v>9</v>
      </c>
      <c r="P3" s="153"/>
    </row>
    <row r="4" spans="1:16" ht="18" customHeight="1">
      <c r="A4" s="116" t="s">
        <v>39</v>
      </c>
      <c r="B4" s="122" t="s">
        <v>62</v>
      </c>
      <c r="C4" s="123" t="s">
        <v>63</v>
      </c>
      <c r="D4" s="43">
        <v>0.3958333333333333</v>
      </c>
      <c r="E4" s="43"/>
      <c r="F4" s="43">
        <v>0</v>
      </c>
      <c r="G4" s="7">
        <v>0.03819444444444444</v>
      </c>
      <c r="H4" s="7">
        <v>0.06724537037037037</v>
      </c>
      <c r="I4" s="29"/>
      <c r="J4" s="27"/>
      <c r="K4" s="27"/>
      <c r="L4" s="27">
        <f>I4+J4+K4</f>
        <v>0</v>
      </c>
      <c r="M4" s="22">
        <f aca="true" t="shared" si="0" ref="M4:M30">IF(H4&gt;0,H4-F4-I4-J4-K4,0.9)</f>
        <v>0.06724537037037037</v>
      </c>
      <c r="N4" s="23">
        <f>G4--I4-J4-K4</f>
        <v>0.03819444444444444</v>
      </c>
      <c r="O4" s="102">
        <f>M4-N4</f>
        <v>0.02905092592592593</v>
      </c>
      <c r="P4" s="14">
        <f aca="true" t="shared" si="1" ref="P4:P30">RANK(M4,$M$4:$M$30,1)</f>
        <v>18</v>
      </c>
    </row>
    <row r="5" spans="1:16" ht="18" customHeight="1">
      <c r="A5" s="39" t="s">
        <v>40</v>
      </c>
      <c r="B5" s="124" t="s">
        <v>65</v>
      </c>
      <c r="C5" s="125" t="s">
        <v>66</v>
      </c>
      <c r="D5" s="43">
        <v>0.3993055555555556</v>
      </c>
      <c r="E5" s="43"/>
      <c r="F5" s="43">
        <v>0.003472222222222222</v>
      </c>
      <c r="G5" s="7">
        <v>0.03194444444444445</v>
      </c>
      <c r="H5" s="7">
        <v>0.05811342592592592</v>
      </c>
      <c r="I5" s="29"/>
      <c r="J5" s="29"/>
      <c r="K5" s="29"/>
      <c r="L5" s="27">
        <f aca="true" t="shared" si="2" ref="L5:L30">I5+J5+K5</f>
        <v>0</v>
      </c>
      <c r="M5" s="24">
        <f t="shared" si="0"/>
        <v>0.0546412037037037</v>
      </c>
      <c r="N5" s="23">
        <f aca="true" t="shared" si="3" ref="N5:N29">G5--I5-J5-K5</f>
        <v>0.03194444444444445</v>
      </c>
      <c r="O5" s="102">
        <f aca="true" t="shared" si="4" ref="O5:O30">M5-N5</f>
        <v>0.02269675925925925</v>
      </c>
      <c r="P5" s="15">
        <f t="shared" si="1"/>
        <v>15</v>
      </c>
    </row>
    <row r="6" spans="1:16" ht="18" customHeight="1">
      <c r="A6" s="39" t="s">
        <v>41</v>
      </c>
      <c r="B6" s="126" t="s">
        <v>68</v>
      </c>
      <c r="C6" s="127" t="s">
        <v>69</v>
      </c>
      <c r="D6" s="43">
        <v>0.40277777777777773</v>
      </c>
      <c r="E6" s="43"/>
      <c r="F6" s="43">
        <v>0.006944444444444444</v>
      </c>
      <c r="G6" s="7">
        <v>0.03125</v>
      </c>
      <c r="H6" s="7">
        <v>0.05917824074074074</v>
      </c>
      <c r="I6" s="29"/>
      <c r="J6" s="29">
        <v>0.0010416666666666667</v>
      </c>
      <c r="K6" s="29"/>
      <c r="L6" s="27">
        <f t="shared" si="2"/>
        <v>0.0010416666666666667</v>
      </c>
      <c r="M6" s="24">
        <f t="shared" si="0"/>
        <v>0.05119212962962962</v>
      </c>
      <c r="N6" s="23">
        <f t="shared" si="3"/>
        <v>0.030208333333333334</v>
      </c>
      <c r="O6" s="102">
        <f t="shared" si="4"/>
        <v>0.02098379629629629</v>
      </c>
      <c r="P6" s="15">
        <f t="shared" si="1"/>
        <v>12</v>
      </c>
    </row>
    <row r="7" spans="1:16" ht="18" customHeight="1">
      <c r="A7" s="39" t="s">
        <v>42</v>
      </c>
      <c r="B7" s="128" t="s">
        <v>71</v>
      </c>
      <c r="C7" s="129" t="s">
        <v>72</v>
      </c>
      <c r="D7" s="43">
        <v>0.40625</v>
      </c>
      <c r="E7" s="43"/>
      <c r="F7" s="43">
        <v>0.010416666666666666</v>
      </c>
      <c r="G7" s="7">
        <v>0.02847222222222222</v>
      </c>
      <c r="H7" s="7">
        <v>0.060856481481481484</v>
      </c>
      <c r="I7" s="29"/>
      <c r="J7" s="29">
        <v>0.0014467592592592594</v>
      </c>
      <c r="K7" s="29">
        <v>0.0008912037037037036</v>
      </c>
      <c r="L7" s="27">
        <f>I7+J7+K7</f>
        <v>0.002337962962962963</v>
      </c>
      <c r="M7" s="24">
        <f>IF(H7&gt;0,H7-F7-I7-J7-K7,0.9)</f>
        <v>0.048101851851851854</v>
      </c>
      <c r="N7" s="23">
        <f t="shared" si="3"/>
        <v>0.02613425925925926</v>
      </c>
      <c r="O7" s="102">
        <f t="shared" si="4"/>
        <v>0.021967592592592594</v>
      </c>
      <c r="P7" s="15">
        <f t="shared" si="1"/>
        <v>9</v>
      </c>
    </row>
    <row r="8" spans="1:16" ht="18" customHeight="1">
      <c r="A8" s="39" t="s">
        <v>43</v>
      </c>
      <c r="B8" s="130" t="s">
        <v>74</v>
      </c>
      <c r="C8" s="129" t="s">
        <v>75</v>
      </c>
      <c r="D8" s="43">
        <v>0.409722222222222</v>
      </c>
      <c r="E8" s="43"/>
      <c r="F8" s="43">
        <v>0.0138888888888889</v>
      </c>
      <c r="G8" s="7">
        <v>0.030555555555555555</v>
      </c>
      <c r="H8" s="7">
        <v>0.06916666666666667</v>
      </c>
      <c r="I8" s="29"/>
      <c r="J8" s="29">
        <v>0.0006944444444444445</v>
      </c>
      <c r="K8" s="29"/>
      <c r="L8" s="27">
        <f t="shared" si="2"/>
        <v>0.0006944444444444445</v>
      </c>
      <c r="M8" s="24">
        <f t="shared" si="0"/>
        <v>0.054583333333333324</v>
      </c>
      <c r="N8" s="23">
        <f t="shared" si="3"/>
        <v>0.02986111111111111</v>
      </c>
      <c r="O8" s="102">
        <f t="shared" si="4"/>
        <v>0.024722222222222215</v>
      </c>
      <c r="P8" s="15">
        <f t="shared" si="1"/>
        <v>14</v>
      </c>
    </row>
    <row r="9" spans="1:16" ht="18" customHeight="1">
      <c r="A9" s="39" t="s">
        <v>44</v>
      </c>
      <c r="B9" s="124" t="s">
        <v>77</v>
      </c>
      <c r="C9" s="125" t="s">
        <v>78</v>
      </c>
      <c r="D9" s="43">
        <v>0.413194444444445</v>
      </c>
      <c r="E9" s="43"/>
      <c r="F9" s="43">
        <v>0.0173611111111111</v>
      </c>
      <c r="G9" s="7">
        <v>0.022222222222222223</v>
      </c>
      <c r="H9" s="7">
        <v>0.05873842592592593</v>
      </c>
      <c r="I9" s="29"/>
      <c r="J9" s="29"/>
      <c r="K9" s="29"/>
      <c r="L9" s="27">
        <f t="shared" si="2"/>
        <v>0</v>
      </c>
      <c r="M9" s="24">
        <f t="shared" si="0"/>
        <v>0.041377314814814825</v>
      </c>
      <c r="N9" s="23">
        <f t="shared" si="3"/>
        <v>0.022222222222222223</v>
      </c>
      <c r="O9" s="102">
        <f t="shared" si="4"/>
        <v>0.019155092592592602</v>
      </c>
      <c r="P9" s="15">
        <f t="shared" si="1"/>
        <v>2</v>
      </c>
    </row>
    <row r="10" spans="1:16" ht="18" customHeight="1">
      <c r="A10" s="39" t="s">
        <v>45</v>
      </c>
      <c r="B10" s="131" t="s">
        <v>79</v>
      </c>
      <c r="C10" s="132" t="s">
        <v>80</v>
      </c>
      <c r="D10" s="43">
        <v>0.416666666666667</v>
      </c>
      <c r="E10" s="43"/>
      <c r="F10" s="43">
        <v>0.0208333333333333</v>
      </c>
      <c r="G10" s="7">
        <v>0.027083333333333334</v>
      </c>
      <c r="H10" s="7">
        <v>0.07126157407407407</v>
      </c>
      <c r="I10" s="29"/>
      <c r="J10" s="29"/>
      <c r="K10" s="29"/>
      <c r="L10" s="27">
        <f t="shared" si="2"/>
        <v>0</v>
      </c>
      <c r="M10" s="24">
        <f t="shared" si="0"/>
        <v>0.05042824074074077</v>
      </c>
      <c r="N10" s="23">
        <f t="shared" si="3"/>
        <v>0.027083333333333334</v>
      </c>
      <c r="O10" s="102">
        <f t="shared" si="4"/>
        <v>0.02334490740740744</v>
      </c>
      <c r="P10" s="15">
        <f t="shared" si="1"/>
        <v>11</v>
      </c>
    </row>
    <row r="11" spans="1:16" ht="18" customHeight="1">
      <c r="A11" s="39" t="s">
        <v>46</v>
      </c>
      <c r="B11" s="133" t="s">
        <v>81</v>
      </c>
      <c r="C11" s="134" t="s">
        <v>82</v>
      </c>
      <c r="D11" s="43">
        <v>0.420138888888889</v>
      </c>
      <c r="E11" s="43"/>
      <c r="F11" s="43">
        <v>0.0243055555555555</v>
      </c>
      <c r="G11" s="7">
        <v>0.02361111111111111</v>
      </c>
      <c r="H11" s="7">
        <v>0.0664351851851852</v>
      </c>
      <c r="I11" s="29"/>
      <c r="J11" s="28"/>
      <c r="K11" s="28"/>
      <c r="L11" s="27">
        <f t="shared" si="2"/>
        <v>0</v>
      </c>
      <c r="M11" s="24">
        <f t="shared" si="0"/>
        <v>0.0421296296296297</v>
      </c>
      <c r="N11" s="23">
        <f t="shared" si="3"/>
        <v>0.02361111111111111</v>
      </c>
      <c r="O11" s="102">
        <f t="shared" si="4"/>
        <v>0.018518518518518587</v>
      </c>
      <c r="P11" s="15">
        <f t="shared" si="1"/>
        <v>3</v>
      </c>
    </row>
    <row r="12" spans="1:16" ht="18" customHeight="1">
      <c r="A12" s="39" t="s">
        <v>47</v>
      </c>
      <c r="B12" s="124" t="s">
        <v>61</v>
      </c>
      <c r="C12" s="125" t="s">
        <v>84</v>
      </c>
      <c r="D12" s="43">
        <v>0.423611111111111</v>
      </c>
      <c r="E12" s="43"/>
      <c r="F12" s="43">
        <v>0.0277777777777778</v>
      </c>
      <c r="G12" s="7">
        <v>0.024305555555555556</v>
      </c>
      <c r="H12" s="7">
        <v>0.07103009259259259</v>
      </c>
      <c r="I12" s="29"/>
      <c r="J12" s="29"/>
      <c r="K12" s="29"/>
      <c r="L12" s="27">
        <f t="shared" si="2"/>
        <v>0</v>
      </c>
      <c r="M12" s="24">
        <f t="shared" si="0"/>
        <v>0.043252314814814785</v>
      </c>
      <c r="N12" s="23">
        <f t="shared" si="3"/>
        <v>0.024305555555555556</v>
      </c>
      <c r="O12" s="102">
        <f t="shared" si="4"/>
        <v>0.01894675925925923</v>
      </c>
      <c r="P12" s="15">
        <f t="shared" si="1"/>
        <v>5</v>
      </c>
    </row>
    <row r="13" spans="1:16" ht="18" customHeight="1">
      <c r="A13" s="39" t="s">
        <v>13</v>
      </c>
      <c r="B13" s="124" t="s">
        <v>85</v>
      </c>
      <c r="C13" s="125" t="s">
        <v>86</v>
      </c>
      <c r="D13" s="43">
        <v>0.427083333333334</v>
      </c>
      <c r="E13" s="43"/>
      <c r="F13" s="43">
        <v>0.03125</v>
      </c>
      <c r="G13" s="7">
        <v>0.024305555555555556</v>
      </c>
      <c r="H13" s="7">
        <v>0.07405092592592592</v>
      </c>
      <c r="I13" s="28"/>
      <c r="J13" s="29"/>
      <c r="K13" s="29"/>
      <c r="L13" s="27">
        <f t="shared" si="2"/>
        <v>0</v>
      </c>
      <c r="M13" s="24">
        <f t="shared" si="0"/>
        <v>0.04280092592592592</v>
      </c>
      <c r="N13" s="23">
        <f t="shared" si="3"/>
        <v>0.024305555555555556</v>
      </c>
      <c r="O13" s="102">
        <f t="shared" si="4"/>
        <v>0.018495370370370367</v>
      </c>
      <c r="P13" s="15">
        <f t="shared" si="1"/>
        <v>4</v>
      </c>
    </row>
    <row r="14" spans="1:16" ht="18" customHeight="1">
      <c r="A14" s="39" t="s">
        <v>14</v>
      </c>
      <c r="B14" s="124" t="s">
        <v>87</v>
      </c>
      <c r="C14" s="125" t="s">
        <v>88</v>
      </c>
      <c r="D14" s="43">
        <v>0.430555555555556</v>
      </c>
      <c r="E14" s="43"/>
      <c r="F14" s="43">
        <v>0.0347222222222222</v>
      </c>
      <c r="G14" s="7">
        <v>0.02638888888888889</v>
      </c>
      <c r="H14" s="7">
        <v>0.08180555555555556</v>
      </c>
      <c r="I14" s="29"/>
      <c r="J14" s="29"/>
      <c r="K14" s="28"/>
      <c r="L14" s="27">
        <f t="shared" si="2"/>
        <v>0</v>
      </c>
      <c r="M14" s="24">
        <f t="shared" si="0"/>
        <v>0.04708333333333336</v>
      </c>
      <c r="N14" s="23">
        <f t="shared" si="3"/>
        <v>0.02638888888888889</v>
      </c>
      <c r="O14" s="102">
        <f t="shared" si="4"/>
        <v>0.02069444444444447</v>
      </c>
      <c r="P14" s="15">
        <f t="shared" si="1"/>
        <v>7</v>
      </c>
    </row>
    <row r="15" spans="1:16" ht="18" customHeight="1">
      <c r="A15" s="39" t="s">
        <v>15</v>
      </c>
      <c r="B15" s="135" t="s">
        <v>90</v>
      </c>
      <c r="C15" s="134" t="s">
        <v>91</v>
      </c>
      <c r="D15" s="43">
        <v>0.434027777777778</v>
      </c>
      <c r="E15" s="43"/>
      <c r="F15" s="43">
        <v>0.0381944444444444</v>
      </c>
      <c r="G15" s="7">
        <v>0.027083333333333334</v>
      </c>
      <c r="H15" s="7">
        <v>0.0876736111111111</v>
      </c>
      <c r="I15" s="29"/>
      <c r="J15" s="29"/>
      <c r="K15" s="29"/>
      <c r="L15" s="27">
        <f t="shared" si="2"/>
        <v>0</v>
      </c>
      <c r="M15" s="24">
        <f t="shared" si="0"/>
        <v>0.049479166666666706</v>
      </c>
      <c r="N15" s="23">
        <f t="shared" si="3"/>
        <v>0.027083333333333334</v>
      </c>
      <c r="O15" s="102">
        <f t="shared" si="4"/>
        <v>0.02239583333333337</v>
      </c>
      <c r="P15" s="15">
        <f t="shared" si="1"/>
        <v>10</v>
      </c>
    </row>
    <row r="16" spans="1:16" s="34" customFormat="1" ht="18" customHeight="1">
      <c r="A16" s="39" t="s">
        <v>16</v>
      </c>
      <c r="B16" s="124" t="s">
        <v>60</v>
      </c>
      <c r="C16" s="125" t="s">
        <v>31</v>
      </c>
      <c r="D16" s="43">
        <v>0.4375</v>
      </c>
      <c r="E16" s="43"/>
      <c r="F16" s="43">
        <v>0.0416666666666666</v>
      </c>
      <c r="G16" s="7">
        <v>0.022222222222222223</v>
      </c>
      <c r="H16" s="7">
        <v>0.08239583333333333</v>
      </c>
      <c r="I16" s="30"/>
      <c r="J16" s="29"/>
      <c r="K16" s="30">
        <v>0.00035879629629629635</v>
      </c>
      <c r="L16" s="27">
        <f t="shared" si="2"/>
        <v>0.00035879629629629635</v>
      </c>
      <c r="M16" s="24">
        <f t="shared" si="0"/>
        <v>0.04037037037037044</v>
      </c>
      <c r="N16" s="23">
        <f t="shared" si="3"/>
        <v>0.021863425925925925</v>
      </c>
      <c r="O16" s="102">
        <f t="shared" si="4"/>
        <v>0.018506944444444513</v>
      </c>
      <c r="P16" s="32">
        <f t="shared" si="1"/>
        <v>1</v>
      </c>
    </row>
    <row r="17" spans="1:16" s="33" customFormat="1" ht="18" customHeight="1">
      <c r="A17" s="39" t="s">
        <v>17</v>
      </c>
      <c r="B17" s="136" t="s">
        <v>93</v>
      </c>
      <c r="C17" s="134" t="s">
        <v>94</v>
      </c>
      <c r="D17" s="43">
        <v>0.440972222222223</v>
      </c>
      <c r="E17" s="43"/>
      <c r="F17" s="43">
        <v>0.0451388888888889</v>
      </c>
      <c r="G17" s="7">
        <v>0.029166666666666664</v>
      </c>
      <c r="H17" s="7">
        <v>0.0965625</v>
      </c>
      <c r="I17" s="31"/>
      <c r="J17" s="29"/>
      <c r="K17" s="28"/>
      <c r="L17" s="27">
        <f t="shared" si="2"/>
        <v>0</v>
      </c>
      <c r="M17" s="24">
        <f t="shared" si="0"/>
        <v>0.051423611111111094</v>
      </c>
      <c r="N17" s="23">
        <f t="shared" si="3"/>
        <v>0.029166666666666664</v>
      </c>
      <c r="O17" s="102">
        <f t="shared" si="4"/>
        <v>0.02225694444444443</v>
      </c>
      <c r="P17" s="32">
        <f t="shared" si="1"/>
        <v>13</v>
      </c>
    </row>
    <row r="18" spans="1:16" ht="18" customHeight="1">
      <c r="A18" s="39" t="s">
        <v>18</v>
      </c>
      <c r="B18" s="130" t="s">
        <v>96</v>
      </c>
      <c r="C18" s="129" t="s">
        <v>97</v>
      </c>
      <c r="D18" s="43">
        <v>0.444444444444445</v>
      </c>
      <c r="E18" s="43"/>
      <c r="F18" s="43">
        <v>0.0486111111111111</v>
      </c>
      <c r="G18" s="7">
        <v>0.03125</v>
      </c>
      <c r="H18" s="7">
        <v>0.10667824074074074</v>
      </c>
      <c r="I18" s="2"/>
      <c r="J18" s="29"/>
      <c r="K18" s="28"/>
      <c r="L18" s="27">
        <f t="shared" si="2"/>
        <v>0</v>
      </c>
      <c r="M18" s="24">
        <f t="shared" si="0"/>
        <v>0.05806712962962964</v>
      </c>
      <c r="N18" s="23">
        <f t="shared" si="3"/>
        <v>0.03125</v>
      </c>
      <c r="O18" s="102">
        <f t="shared" si="4"/>
        <v>0.026817129629629642</v>
      </c>
      <c r="P18" s="15">
        <f t="shared" si="1"/>
        <v>16</v>
      </c>
    </row>
    <row r="19" spans="1:16" ht="18" customHeight="1">
      <c r="A19" s="39" t="s">
        <v>19</v>
      </c>
      <c r="B19" s="124" t="s">
        <v>99</v>
      </c>
      <c r="C19" s="137" t="s">
        <v>100</v>
      </c>
      <c r="D19" s="43">
        <v>0.447916666666667</v>
      </c>
      <c r="E19" s="43"/>
      <c r="F19" s="43">
        <v>0.0520833333333333</v>
      </c>
      <c r="G19" s="7">
        <v>0.027083333333333334</v>
      </c>
      <c r="H19" s="7">
        <v>0.09927083333333332</v>
      </c>
      <c r="I19" s="28"/>
      <c r="J19" s="2">
        <v>0.0008101851851851852</v>
      </c>
      <c r="K19" s="2">
        <v>0.0008333333333333334</v>
      </c>
      <c r="L19" s="27">
        <f t="shared" si="2"/>
        <v>0.0016435185185185185</v>
      </c>
      <c r="M19" s="24">
        <f t="shared" si="0"/>
        <v>0.045543981481481505</v>
      </c>
      <c r="N19" s="23">
        <f t="shared" si="3"/>
        <v>0.025439814814814818</v>
      </c>
      <c r="O19" s="102">
        <f t="shared" si="4"/>
        <v>0.020104166666666687</v>
      </c>
      <c r="P19" s="15">
        <f t="shared" si="1"/>
        <v>6</v>
      </c>
    </row>
    <row r="20" spans="1:16" ht="18" customHeight="1">
      <c r="A20" s="39" t="s">
        <v>20</v>
      </c>
      <c r="B20" s="124" t="s">
        <v>102</v>
      </c>
      <c r="C20" s="125" t="s">
        <v>103</v>
      </c>
      <c r="D20" s="43">
        <v>0.45138888888889</v>
      </c>
      <c r="E20" s="43"/>
      <c r="F20" s="43">
        <v>0.0555555555555555</v>
      </c>
      <c r="G20" s="7">
        <v>0.03194444444444445</v>
      </c>
      <c r="H20" s="7">
        <v>0.11408564814814814</v>
      </c>
      <c r="I20" s="2"/>
      <c r="J20" s="2"/>
      <c r="K20" s="2"/>
      <c r="L20" s="27">
        <f t="shared" si="2"/>
        <v>0</v>
      </c>
      <c r="M20" s="24">
        <f t="shared" si="0"/>
        <v>0.05853009259259265</v>
      </c>
      <c r="N20" s="23">
        <f t="shared" si="3"/>
        <v>0.03194444444444445</v>
      </c>
      <c r="O20" s="102">
        <f t="shared" si="4"/>
        <v>0.0265856481481482</v>
      </c>
      <c r="P20" s="15">
        <f t="shared" si="1"/>
        <v>17</v>
      </c>
    </row>
    <row r="21" spans="1:16" ht="18" customHeight="1">
      <c r="A21" s="39" t="s">
        <v>21</v>
      </c>
      <c r="B21" s="128" t="s">
        <v>105</v>
      </c>
      <c r="C21" s="138" t="s">
        <v>106</v>
      </c>
      <c r="D21" s="43">
        <v>0.4590277777777778</v>
      </c>
      <c r="E21" s="43"/>
      <c r="F21" s="43">
        <v>0.06319444444444444</v>
      </c>
      <c r="G21" s="7">
        <v>0.025694444444444447</v>
      </c>
      <c r="H21" s="7">
        <v>0.11116898148148148</v>
      </c>
      <c r="I21" s="2"/>
      <c r="J21" s="28"/>
      <c r="K21" s="2"/>
      <c r="L21" s="27">
        <f t="shared" si="2"/>
        <v>0</v>
      </c>
      <c r="M21" s="24">
        <f t="shared" si="0"/>
        <v>0.04797453703703704</v>
      </c>
      <c r="N21" s="23">
        <f t="shared" si="3"/>
        <v>0.025694444444444447</v>
      </c>
      <c r="O21" s="102">
        <f t="shared" si="4"/>
        <v>0.02228009259259259</v>
      </c>
      <c r="P21" s="15">
        <f t="shared" si="1"/>
        <v>8</v>
      </c>
    </row>
    <row r="22" spans="1:16" ht="18" customHeight="1">
      <c r="A22" s="39" t="s">
        <v>22</v>
      </c>
      <c r="B22" s="56"/>
      <c r="C22" s="58"/>
      <c r="D22" s="61"/>
      <c r="E22" s="61"/>
      <c r="F22" s="43"/>
      <c r="G22" s="7"/>
      <c r="H22" s="7"/>
      <c r="I22" s="2"/>
      <c r="J22" s="2"/>
      <c r="K22" s="2"/>
      <c r="L22" s="27">
        <f t="shared" si="2"/>
        <v>0</v>
      </c>
      <c r="M22" s="24">
        <f t="shared" si="0"/>
        <v>0.9</v>
      </c>
      <c r="N22" s="23">
        <f t="shared" si="3"/>
        <v>0</v>
      </c>
      <c r="O22" s="102">
        <f t="shared" si="4"/>
        <v>0.9</v>
      </c>
      <c r="P22" s="15">
        <f t="shared" si="1"/>
        <v>19</v>
      </c>
    </row>
    <row r="23" spans="1:16" ht="18" customHeight="1">
      <c r="A23" s="39" t="s">
        <v>23</v>
      </c>
      <c r="B23" s="56"/>
      <c r="C23" s="58"/>
      <c r="D23" s="61"/>
      <c r="E23" s="61"/>
      <c r="F23" s="43"/>
      <c r="G23" s="7"/>
      <c r="H23" s="7"/>
      <c r="I23" s="2"/>
      <c r="J23" s="28"/>
      <c r="K23" s="2"/>
      <c r="L23" s="27">
        <f t="shared" si="2"/>
        <v>0</v>
      </c>
      <c r="M23" s="24">
        <f t="shared" si="0"/>
        <v>0.9</v>
      </c>
      <c r="N23" s="23">
        <f t="shared" si="3"/>
        <v>0</v>
      </c>
      <c r="O23" s="102">
        <f t="shared" si="4"/>
        <v>0.9</v>
      </c>
      <c r="P23" s="15">
        <f t="shared" si="1"/>
        <v>19</v>
      </c>
    </row>
    <row r="24" spans="1:16" ht="18" customHeight="1">
      <c r="A24" s="39" t="s">
        <v>24</v>
      </c>
      <c r="B24" s="56"/>
      <c r="C24" s="58"/>
      <c r="D24" s="61"/>
      <c r="E24" s="61"/>
      <c r="F24" s="43"/>
      <c r="G24" s="7"/>
      <c r="H24" s="7"/>
      <c r="I24" s="2"/>
      <c r="J24" s="2"/>
      <c r="K24" s="2"/>
      <c r="L24" s="27">
        <f t="shared" si="2"/>
        <v>0</v>
      </c>
      <c r="M24" s="24">
        <f t="shared" si="0"/>
        <v>0.9</v>
      </c>
      <c r="N24" s="23">
        <f t="shared" si="3"/>
        <v>0</v>
      </c>
      <c r="O24" s="102">
        <f t="shared" si="4"/>
        <v>0.9</v>
      </c>
      <c r="P24" s="15">
        <f t="shared" si="1"/>
        <v>19</v>
      </c>
    </row>
    <row r="25" spans="1:16" s="33" customFormat="1" ht="18" customHeight="1">
      <c r="A25" s="39" t="s">
        <v>25</v>
      </c>
      <c r="B25" s="57"/>
      <c r="C25" s="59"/>
      <c r="D25" s="63"/>
      <c r="E25" s="63"/>
      <c r="F25" s="43"/>
      <c r="G25" s="7"/>
      <c r="H25" s="7"/>
      <c r="I25" s="35"/>
      <c r="J25" s="35"/>
      <c r="K25" s="35"/>
      <c r="L25" s="27">
        <f t="shared" si="2"/>
        <v>0</v>
      </c>
      <c r="M25" s="24">
        <f t="shared" si="0"/>
        <v>0.9</v>
      </c>
      <c r="N25" s="23">
        <f t="shared" si="3"/>
        <v>0</v>
      </c>
      <c r="O25" s="102">
        <f t="shared" si="4"/>
        <v>0.9</v>
      </c>
      <c r="P25" s="32">
        <f t="shared" si="1"/>
        <v>19</v>
      </c>
    </row>
    <row r="26" spans="1:16" ht="18" customHeight="1">
      <c r="A26" s="39" t="s">
        <v>34</v>
      </c>
      <c r="B26" s="56"/>
      <c r="C26" s="60"/>
      <c r="D26" s="103"/>
      <c r="E26" s="103"/>
      <c r="F26" s="43"/>
      <c r="G26" s="7"/>
      <c r="H26" s="7"/>
      <c r="I26" s="2"/>
      <c r="J26" s="2"/>
      <c r="K26" s="2"/>
      <c r="L26" s="27">
        <f t="shared" si="2"/>
        <v>0</v>
      </c>
      <c r="M26" s="24">
        <f t="shared" si="0"/>
        <v>0.9</v>
      </c>
      <c r="N26" s="23">
        <f t="shared" si="3"/>
        <v>0</v>
      </c>
      <c r="O26" s="102">
        <f t="shared" si="4"/>
        <v>0.9</v>
      </c>
      <c r="P26" s="15">
        <f t="shared" si="1"/>
        <v>19</v>
      </c>
    </row>
    <row r="27" spans="1:16" ht="18" customHeight="1">
      <c r="A27" s="39" t="s">
        <v>35</v>
      </c>
      <c r="B27" s="56"/>
      <c r="C27" s="60"/>
      <c r="D27" s="103"/>
      <c r="E27" s="103"/>
      <c r="F27" s="43"/>
      <c r="G27" s="7"/>
      <c r="H27" s="7"/>
      <c r="I27" s="2"/>
      <c r="J27" s="2"/>
      <c r="K27" s="82"/>
      <c r="L27" s="27">
        <f t="shared" si="2"/>
        <v>0</v>
      </c>
      <c r="M27" s="24">
        <f t="shared" si="0"/>
        <v>0.9</v>
      </c>
      <c r="N27" s="23">
        <f t="shared" si="3"/>
        <v>0</v>
      </c>
      <c r="O27" s="102">
        <f t="shared" si="4"/>
        <v>0.9</v>
      </c>
      <c r="P27" s="15">
        <f t="shared" si="1"/>
        <v>19</v>
      </c>
    </row>
    <row r="28" spans="1:16" ht="18" customHeight="1">
      <c r="A28" s="39" t="s">
        <v>36</v>
      </c>
      <c r="B28" s="56"/>
      <c r="C28" s="60"/>
      <c r="D28" s="103"/>
      <c r="E28" s="103"/>
      <c r="F28" s="43"/>
      <c r="G28" s="7"/>
      <c r="H28" s="7"/>
      <c r="I28" s="2"/>
      <c r="J28" s="28"/>
      <c r="K28" s="28"/>
      <c r="L28" s="27">
        <f t="shared" si="2"/>
        <v>0</v>
      </c>
      <c r="M28" s="24">
        <f t="shared" si="0"/>
        <v>0.9</v>
      </c>
      <c r="N28" s="23">
        <f t="shared" si="3"/>
        <v>0</v>
      </c>
      <c r="O28" s="102">
        <f t="shared" si="4"/>
        <v>0.9</v>
      </c>
      <c r="P28" s="15">
        <f t="shared" si="1"/>
        <v>19</v>
      </c>
    </row>
    <row r="29" spans="1:16" ht="17.25">
      <c r="A29" s="39" t="s">
        <v>37</v>
      </c>
      <c r="B29" s="56"/>
      <c r="C29" s="58"/>
      <c r="D29" s="61"/>
      <c r="E29" s="61"/>
      <c r="F29" s="43"/>
      <c r="G29" s="7"/>
      <c r="H29" s="7"/>
      <c r="I29" s="2"/>
      <c r="J29" s="2"/>
      <c r="K29" s="2"/>
      <c r="L29" s="27">
        <f t="shared" si="2"/>
        <v>0</v>
      </c>
      <c r="M29" s="24">
        <f t="shared" si="0"/>
        <v>0.9</v>
      </c>
      <c r="N29" s="23">
        <f t="shared" si="3"/>
        <v>0</v>
      </c>
      <c r="O29" s="102">
        <f t="shared" si="4"/>
        <v>0.9</v>
      </c>
      <c r="P29" s="15">
        <f t="shared" si="1"/>
        <v>19</v>
      </c>
    </row>
    <row r="30" spans="1:16" ht="18" thickBot="1">
      <c r="A30" s="40" t="s">
        <v>38</v>
      </c>
      <c r="B30" s="77"/>
      <c r="C30" s="83"/>
      <c r="D30" s="104"/>
      <c r="E30" s="104"/>
      <c r="F30" s="78"/>
      <c r="G30" s="45"/>
      <c r="H30" s="45"/>
      <c r="I30" s="3"/>
      <c r="J30" s="3"/>
      <c r="K30" s="3"/>
      <c r="L30" s="27">
        <f t="shared" si="2"/>
        <v>0</v>
      </c>
      <c r="M30" s="25">
        <f t="shared" si="0"/>
        <v>0.9</v>
      </c>
      <c r="N30" s="26">
        <f aca="true" t="shared" si="5" ref="N4:N30">G30-F30-I30-J30-K30</f>
        <v>0</v>
      </c>
      <c r="O30" s="102">
        <f t="shared" si="4"/>
        <v>0.9</v>
      </c>
      <c r="P30" s="13">
        <f t="shared" si="1"/>
        <v>19</v>
      </c>
    </row>
  </sheetData>
  <sheetProtection/>
  <mergeCells count="7">
    <mergeCell ref="A1:P1"/>
    <mergeCell ref="B2:B3"/>
    <mergeCell ref="C2:C3"/>
    <mergeCell ref="F2:H2"/>
    <mergeCell ref="I2:K2"/>
    <mergeCell ref="P2:P3"/>
    <mergeCell ref="D2:E2"/>
  </mergeCells>
  <conditionalFormatting sqref="P4:P30">
    <cfRule type="expression" priority="1" dxfId="15" stopIfTrue="1">
      <formula>(H4=0)</formula>
    </cfRule>
  </conditionalFormatting>
  <conditionalFormatting sqref="M4:M30">
    <cfRule type="cellIs" priority="2" dxfId="16" operator="equal" stopIfTrue="1">
      <formula>0.9</formula>
    </cfRule>
  </conditionalFormatting>
  <conditionalFormatting sqref="N4:O30">
    <cfRule type="cellIs" priority="3" dxfId="16" operator="lessThan" stopIfTrue="1">
      <formula>0</formula>
    </cfRule>
  </conditionalFormatting>
  <printOptions horizontalCentered="1"/>
  <pageMargins left="0.1968503937007874" right="0.1968503937007874" top="0.3937007874015748" bottom="0.35433070866141736" header="0.2362204724409449" footer="0.15748031496062992"/>
  <pageSetup fitToHeight="1" fitToWidth="1" horizontalDpi="300" verticalDpi="300" orientation="landscape" paperSize="9" scale="65" r:id="rId1"/>
  <headerFooter alignWithMargins="0">
    <oddHeader>&amp;LMemoriál Františka Frajta  XXII.ročník&amp;RHasičský záchranný sbor Zlínského kraje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8">
    <pageSetUpPr fitToPage="1"/>
  </sheetPr>
  <dimension ref="A1:M21"/>
  <sheetViews>
    <sheetView tabSelected="1" view="pageLayout" zoomScaleNormal="75" zoomScaleSheetLayoutView="100" workbookViewId="0" topLeftCell="B1">
      <selection activeCell="B1" sqref="B1:M1"/>
    </sheetView>
  </sheetViews>
  <sheetFormatPr defaultColWidth="9.125" defaultRowHeight="12.75"/>
  <cols>
    <col min="1" max="1" width="7.625" style="12" hidden="1" customWidth="1"/>
    <col min="2" max="2" width="10.50390625" style="36" customWidth="1"/>
    <col min="3" max="3" width="32.00390625" style="9" customWidth="1"/>
    <col min="4" max="4" width="39.625" style="1" bestFit="1" customWidth="1"/>
    <col min="5" max="7" width="10.625" style="8" customWidth="1"/>
    <col min="8" max="10" width="8.625" style="8" customWidth="1"/>
    <col min="11" max="11" width="13.875" style="17" bestFit="1" customWidth="1"/>
    <col min="12" max="12" width="13.50390625" style="8" bestFit="1" customWidth="1"/>
    <col min="13" max="13" width="10.50390625" style="16" hidden="1" customWidth="1"/>
    <col min="14" max="16384" width="9.125" style="9" customWidth="1"/>
  </cols>
  <sheetData>
    <row r="1" spans="2:13" ht="48.75" customHeight="1" thickBot="1">
      <c r="B1" s="163" t="s">
        <v>109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3" ht="15">
      <c r="A2" s="37" t="s">
        <v>6</v>
      </c>
      <c r="B2" s="164" t="s">
        <v>26</v>
      </c>
      <c r="C2" s="166" t="s">
        <v>27</v>
      </c>
      <c r="D2" s="166" t="s">
        <v>29</v>
      </c>
      <c r="E2" s="159" t="s">
        <v>28</v>
      </c>
      <c r="F2" s="160"/>
      <c r="G2" s="160"/>
      <c r="H2" s="156" t="s">
        <v>11</v>
      </c>
      <c r="I2" s="156"/>
      <c r="J2" s="168"/>
      <c r="K2" s="50" t="s">
        <v>8</v>
      </c>
      <c r="L2" s="47" t="s">
        <v>10</v>
      </c>
      <c r="M2" s="169" t="s">
        <v>26</v>
      </c>
    </row>
    <row r="3" spans="1:13" ht="15.75" thickBot="1">
      <c r="A3" s="38" t="s">
        <v>0</v>
      </c>
      <c r="B3" s="165"/>
      <c r="C3" s="167"/>
      <c r="D3" s="167"/>
      <c r="E3" s="46" t="s">
        <v>1</v>
      </c>
      <c r="F3" s="5" t="s">
        <v>3</v>
      </c>
      <c r="G3" s="5" t="s">
        <v>4</v>
      </c>
      <c r="H3" s="5" t="s">
        <v>7</v>
      </c>
      <c r="I3" s="5" t="s">
        <v>5</v>
      </c>
      <c r="J3" s="6" t="s">
        <v>2</v>
      </c>
      <c r="K3" s="51" t="s">
        <v>9</v>
      </c>
      <c r="L3" s="48" t="s">
        <v>9</v>
      </c>
      <c r="M3" s="170"/>
    </row>
    <row r="4" spans="1:13" ht="18" customHeight="1">
      <c r="A4" s="39" t="s">
        <v>16</v>
      </c>
      <c r="B4" s="55">
        <v>1</v>
      </c>
      <c r="C4" s="94" t="s">
        <v>60</v>
      </c>
      <c r="D4" s="87" t="s">
        <v>31</v>
      </c>
      <c r="E4" s="43">
        <v>0.4375</v>
      </c>
      <c r="F4" s="43">
        <v>0.4597222222222222</v>
      </c>
      <c r="G4" s="7">
        <v>0.08239583333333333</v>
      </c>
      <c r="H4" s="30"/>
      <c r="I4" s="27"/>
      <c r="J4" s="175">
        <v>0.00035879629629629635</v>
      </c>
      <c r="K4" s="52">
        <v>0.04037037037037044</v>
      </c>
      <c r="L4" s="49">
        <v>0.021863425925925925</v>
      </c>
      <c r="M4" s="41">
        <f>RANK(K4,$K$4:$K$21,1)</f>
        <v>1</v>
      </c>
    </row>
    <row r="5" spans="1:13" ht="18" customHeight="1">
      <c r="A5" s="39" t="s">
        <v>17</v>
      </c>
      <c r="B5" s="55">
        <v>2</v>
      </c>
      <c r="C5" s="96" t="s">
        <v>77</v>
      </c>
      <c r="D5" s="88" t="s">
        <v>78</v>
      </c>
      <c r="E5" s="43">
        <v>0.413194444444445</v>
      </c>
      <c r="F5" s="43">
        <v>0.4354166666666666</v>
      </c>
      <c r="G5" s="7">
        <v>0.05873842592592593</v>
      </c>
      <c r="H5" s="29"/>
      <c r="I5" s="29"/>
      <c r="J5" s="29"/>
      <c r="K5" s="52">
        <v>0.041377314814814825</v>
      </c>
      <c r="L5" s="49">
        <v>0.022222222222222223</v>
      </c>
      <c r="M5" s="41">
        <f>RANK(K5,$K$4:$K$21,1)</f>
        <v>2</v>
      </c>
    </row>
    <row r="6" spans="1:13" ht="18" customHeight="1">
      <c r="A6" s="39" t="s">
        <v>34</v>
      </c>
      <c r="B6" s="55">
        <v>3</v>
      </c>
      <c r="C6" s="96" t="s">
        <v>81</v>
      </c>
      <c r="D6" s="88" t="s">
        <v>82</v>
      </c>
      <c r="E6" s="43">
        <v>0.420138888888889</v>
      </c>
      <c r="F6" s="43">
        <v>0.44375000000000003</v>
      </c>
      <c r="G6" s="7">
        <v>0.0664351851851852</v>
      </c>
      <c r="H6" s="29"/>
      <c r="I6" s="28"/>
      <c r="J6" s="28"/>
      <c r="K6" s="52">
        <v>0.0421296296296297</v>
      </c>
      <c r="L6" s="49">
        <v>0.02361111111111111</v>
      </c>
      <c r="M6" s="41">
        <f>RANK(K6,$K$4:$K$21,1)</f>
        <v>3</v>
      </c>
    </row>
    <row r="7" spans="1:13" ht="18" customHeight="1">
      <c r="A7" s="39" t="s">
        <v>14</v>
      </c>
      <c r="B7" s="55">
        <v>4</v>
      </c>
      <c r="C7" s="96" t="s">
        <v>85</v>
      </c>
      <c r="D7" s="88" t="s">
        <v>86</v>
      </c>
      <c r="E7" s="43">
        <v>0.427083333333334</v>
      </c>
      <c r="F7" s="43">
        <v>0.4513888888888889</v>
      </c>
      <c r="G7" s="7">
        <v>0.07405092592592592</v>
      </c>
      <c r="H7" s="28"/>
      <c r="I7" s="29"/>
      <c r="J7" s="29"/>
      <c r="K7" s="52">
        <v>0.04280092592592592</v>
      </c>
      <c r="L7" s="49">
        <v>0.024305555555555556</v>
      </c>
      <c r="M7" s="41">
        <f>RANK(K7,$K$4:$K$21,1)</f>
        <v>4</v>
      </c>
    </row>
    <row r="8" spans="1:13" ht="18" customHeight="1">
      <c r="A8" s="39" t="s">
        <v>46</v>
      </c>
      <c r="B8" s="55">
        <v>5</v>
      </c>
      <c r="C8" s="97" t="s">
        <v>61</v>
      </c>
      <c r="D8" s="89" t="s">
        <v>84</v>
      </c>
      <c r="E8" s="43">
        <v>0.423611111111111</v>
      </c>
      <c r="F8" s="43">
        <v>0.4479166666666667</v>
      </c>
      <c r="G8" s="7">
        <v>0.07103009259259259</v>
      </c>
      <c r="H8" s="29"/>
      <c r="I8" s="29"/>
      <c r="J8" s="29"/>
      <c r="K8" s="52">
        <v>0.043252314814814785</v>
      </c>
      <c r="L8" s="49">
        <v>0.024305555555555556</v>
      </c>
      <c r="M8" s="41">
        <f>RANK(K8,$K$4:$K$21,1)</f>
        <v>5</v>
      </c>
    </row>
    <row r="9" spans="1:13" ht="18" customHeight="1">
      <c r="A9" s="39" t="s">
        <v>25</v>
      </c>
      <c r="B9" s="55">
        <v>6</v>
      </c>
      <c r="C9" s="96" t="s">
        <v>99</v>
      </c>
      <c r="D9" s="88" t="s">
        <v>100</v>
      </c>
      <c r="E9" s="43">
        <v>0.447916666666667</v>
      </c>
      <c r="F9" s="43">
        <v>0.47500000000000003</v>
      </c>
      <c r="G9" s="7">
        <v>0.09927083333333332</v>
      </c>
      <c r="H9" s="28"/>
      <c r="I9" s="2">
        <v>0.0008101851851851852</v>
      </c>
      <c r="J9" s="2">
        <v>0.0008333333333333334</v>
      </c>
      <c r="K9" s="52">
        <v>0.045543981481481505</v>
      </c>
      <c r="L9" s="49">
        <v>0.025439814814814818</v>
      </c>
      <c r="M9" s="41">
        <f>RANK(K9,$K$4:$K$21,1)</f>
        <v>6</v>
      </c>
    </row>
    <row r="10" spans="1:13" ht="18" customHeight="1">
      <c r="A10" s="39" t="s">
        <v>19</v>
      </c>
      <c r="B10" s="55">
        <v>7</v>
      </c>
      <c r="C10" s="97" t="s">
        <v>87</v>
      </c>
      <c r="D10" s="89" t="s">
        <v>88</v>
      </c>
      <c r="E10" s="43">
        <v>0.430555555555556</v>
      </c>
      <c r="F10" s="43">
        <v>0.45694444444444443</v>
      </c>
      <c r="G10" s="7">
        <v>0.08180555555555556</v>
      </c>
      <c r="H10" s="29"/>
      <c r="I10" s="29"/>
      <c r="J10" s="28"/>
      <c r="K10" s="52">
        <v>0.04708333333333336</v>
      </c>
      <c r="L10" s="49">
        <v>0.02638888888888889</v>
      </c>
      <c r="M10" s="41">
        <f>RANK(K10,$K$4:$K$21,1)</f>
        <v>7</v>
      </c>
    </row>
    <row r="11" spans="1:13" ht="18" customHeight="1">
      <c r="A11" s="39" t="s">
        <v>40</v>
      </c>
      <c r="B11" s="55">
        <v>8</v>
      </c>
      <c r="C11" s="97" t="s">
        <v>105</v>
      </c>
      <c r="D11" s="89" t="s">
        <v>106</v>
      </c>
      <c r="E11" s="43">
        <v>0.4590277777777778</v>
      </c>
      <c r="F11" s="43">
        <v>0.454861111111112</v>
      </c>
      <c r="G11" s="7">
        <v>0.11116898148148148</v>
      </c>
      <c r="H11" s="2"/>
      <c r="I11" s="28"/>
      <c r="J11" s="2"/>
      <c r="K11" s="52">
        <v>0.04797453703703704</v>
      </c>
      <c r="L11" s="49">
        <v>0.025694444444444447</v>
      </c>
      <c r="M11" s="41">
        <f>RANK(K11,$K$4:$K$21,1)</f>
        <v>8</v>
      </c>
    </row>
    <row r="12" spans="1:13" ht="18" customHeight="1">
      <c r="A12" s="39" t="s">
        <v>23</v>
      </c>
      <c r="B12" s="55">
        <v>9</v>
      </c>
      <c r="C12" s="96" t="s">
        <v>71</v>
      </c>
      <c r="D12" s="88" t="s">
        <v>72</v>
      </c>
      <c r="E12" s="43">
        <v>0.40625</v>
      </c>
      <c r="F12" s="43">
        <v>0.43472222222222223</v>
      </c>
      <c r="G12" s="7">
        <v>0.060856481481481484</v>
      </c>
      <c r="H12" s="29"/>
      <c r="I12" s="29">
        <v>0.0014467592592592594</v>
      </c>
      <c r="J12" s="29">
        <v>0.0008912037037037036</v>
      </c>
      <c r="K12" s="52">
        <v>0.048101851851851854</v>
      </c>
      <c r="L12" s="49">
        <v>0.02613425925925926</v>
      </c>
      <c r="M12" s="41">
        <f>RANK(K12,$K$4:$K$21,1)</f>
        <v>9</v>
      </c>
    </row>
    <row r="13" spans="1:13" ht="18" customHeight="1">
      <c r="A13" s="39" t="s">
        <v>20</v>
      </c>
      <c r="B13" s="55">
        <v>10</v>
      </c>
      <c r="C13" s="96" t="s">
        <v>90</v>
      </c>
      <c r="D13" s="88" t="s">
        <v>91</v>
      </c>
      <c r="E13" s="43">
        <v>0.434027777777778</v>
      </c>
      <c r="F13" s="43">
        <v>0.4611111111111111</v>
      </c>
      <c r="G13" s="7">
        <v>0.0876736111111111</v>
      </c>
      <c r="H13" s="29"/>
      <c r="I13" s="29"/>
      <c r="J13" s="29"/>
      <c r="K13" s="52">
        <v>0.049479166666666706</v>
      </c>
      <c r="L13" s="49">
        <v>0.027083333333333334</v>
      </c>
      <c r="M13" s="41">
        <f>RANK(K13,$K$4:$K$21,1)</f>
        <v>10</v>
      </c>
    </row>
    <row r="14" spans="1:13" ht="18" customHeight="1">
      <c r="A14" s="39" t="s">
        <v>37</v>
      </c>
      <c r="B14" s="55">
        <v>11</v>
      </c>
      <c r="C14" s="95" t="s">
        <v>79</v>
      </c>
      <c r="D14" s="87" t="s">
        <v>80</v>
      </c>
      <c r="E14" s="43">
        <v>0.416666666666667</v>
      </c>
      <c r="F14" s="43">
        <v>0.44375000000000003</v>
      </c>
      <c r="G14" s="7">
        <v>0.07126157407407407</v>
      </c>
      <c r="H14" s="29"/>
      <c r="I14" s="29"/>
      <c r="J14" s="29"/>
      <c r="K14" s="52">
        <v>0.05042824074074077</v>
      </c>
      <c r="L14" s="49">
        <v>0.027083333333333334</v>
      </c>
      <c r="M14" s="41">
        <f>RANK(K14,$K$4:$K$21,1)</f>
        <v>11</v>
      </c>
    </row>
    <row r="15" spans="1:13" ht="18" customHeight="1">
      <c r="A15" s="39" t="s">
        <v>22</v>
      </c>
      <c r="B15" s="55">
        <v>12</v>
      </c>
      <c r="C15" s="96" t="s">
        <v>68</v>
      </c>
      <c r="D15" s="90" t="s">
        <v>69</v>
      </c>
      <c r="E15" s="43">
        <v>0.40277777777777773</v>
      </c>
      <c r="F15" s="43">
        <v>0.43402777777777773</v>
      </c>
      <c r="G15" s="7">
        <v>0.05917824074074074</v>
      </c>
      <c r="H15" s="29"/>
      <c r="I15" s="29">
        <v>0.0010416666666666667</v>
      </c>
      <c r="J15" s="29"/>
      <c r="K15" s="52">
        <v>0.05119212962962962</v>
      </c>
      <c r="L15" s="49">
        <v>0.030208333333333334</v>
      </c>
      <c r="M15" s="41">
        <f>RANK(K15,$K$4:$K$21,1)</f>
        <v>12</v>
      </c>
    </row>
    <row r="16" spans="1:13" s="34" customFormat="1" ht="18" customHeight="1">
      <c r="A16" s="39" t="s">
        <v>43</v>
      </c>
      <c r="B16" s="55">
        <v>13</v>
      </c>
      <c r="C16" s="96" t="s">
        <v>93</v>
      </c>
      <c r="D16" s="88" t="s">
        <v>94</v>
      </c>
      <c r="E16" s="43">
        <v>0.440972222222223</v>
      </c>
      <c r="F16" s="43">
        <v>0.4701388888888889</v>
      </c>
      <c r="G16" s="7">
        <v>0.0965625</v>
      </c>
      <c r="H16" s="31"/>
      <c r="I16" s="29"/>
      <c r="J16" s="28"/>
      <c r="K16" s="52">
        <v>0.051423611111111094</v>
      </c>
      <c r="L16" s="49">
        <v>0.029166666666666664</v>
      </c>
      <c r="M16" s="41">
        <f>RANK(K16,$K$4:$K$21,1)</f>
        <v>13</v>
      </c>
    </row>
    <row r="17" spans="1:13" s="33" customFormat="1" ht="18" customHeight="1">
      <c r="A17" s="39" t="s">
        <v>13</v>
      </c>
      <c r="B17" s="55">
        <v>14</v>
      </c>
      <c r="C17" s="96" t="s">
        <v>74</v>
      </c>
      <c r="D17" s="88" t="s">
        <v>75</v>
      </c>
      <c r="E17" s="43">
        <v>0.409722222222222</v>
      </c>
      <c r="F17" s="43">
        <v>0.44027777777777777</v>
      </c>
      <c r="G17" s="7">
        <v>0.06916666666666667</v>
      </c>
      <c r="H17" s="29"/>
      <c r="I17" s="29">
        <v>0.0006944444444444445</v>
      </c>
      <c r="J17" s="29"/>
      <c r="K17" s="52">
        <v>0.054583333333333324</v>
      </c>
      <c r="L17" s="49">
        <v>0.02986111111111111</v>
      </c>
      <c r="M17" s="41">
        <f>RANK(K17,$K$4:$K$21,1)</f>
        <v>14</v>
      </c>
    </row>
    <row r="18" spans="1:13" ht="18" customHeight="1">
      <c r="A18" s="39" t="s">
        <v>47</v>
      </c>
      <c r="B18" s="55">
        <v>15</v>
      </c>
      <c r="C18" s="96" t="s">
        <v>65</v>
      </c>
      <c r="D18" s="88" t="s">
        <v>66</v>
      </c>
      <c r="E18" s="43">
        <v>0.3993055555555556</v>
      </c>
      <c r="F18" s="43">
        <v>0.43124999999999997</v>
      </c>
      <c r="G18" s="7">
        <v>0.05811342592592592</v>
      </c>
      <c r="H18" s="29"/>
      <c r="I18" s="29"/>
      <c r="J18" s="29"/>
      <c r="K18" s="52">
        <v>0.0546412037037037</v>
      </c>
      <c r="L18" s="49">
        <v>0.03194444444444445</v>
      </c>
      <c r="M18" s="41">
        <f>RANK(K18,$K$4:$K$21,1)</f>
        <v>15</v>
      </c>
    </row>
    <row r="19" spans="1:13" ht="18" customHeight="1">
      <c r="A19" s="39" t="s">
        <v>44</v>
      </c>
      <c r="B19" s="55">
        <v>16</v>
      </c>
      <c r="C19" s="97" t="s">
        <v>96</v>
      </c>
      <c r="D19" s="89" t="s">
        <v>97</v>
      </c>
      <c r="E19" s="43">
        <v>0.444444444444445</v>
      </c>
      <c r="F19" s="43">
        <v>0.4756944444444444</v>
      </c>
      <c r="G19" s="7">
        <v>0.10667824074074074</v>
      </c>
      <c r="H19" s="2"/>
      <c r="I19" s="29"/>
      <c r="J19" s="28"/>
      <c r="K19" s="52">
        <v>0.05806712962962964</v>
      </c>
      <c r="L19" s="49">
        <v>0.03125</v>
      </c>
      <c r="M19" s="41">
        <f>RANK(K19,$K$4:$K$21,1)</f>
        <v>16</v>
      </c>
    </row>
    <row r="20" spans="1:13" ht="18" customHeight="1">
      <c r="A20" s="39" t="s">
        <v>38</v>
      </c>
      <c r="B20" s="55">
        <v>17</v>
      </c>
      <c r="C20" s="97" t="s">
        <v>102</v>
      </c>
      <c r="D20" s="89" t="s">
        <v>103</v>
      </c>
      <c r="E20" s="43">
        <v>0.45138888888889</v>
      </c>
      <c r="F20" s="43">
        <v>0.48333333333333334</v>
      </c>
      <c r="G20" s="7">
        <v>0.11408564814814814</v>
      </c>
      <c r="H20" s="2"/>
      <c r="I20" s="2"/>
      <c r="J20" s="2"/>
      <c r="K20" s="52">
        <v>0.05853009259259265</v>
      </c>
      <c r="L20" s="49">
        <v>0.03194444444444445</v>
      </c>
      <c r="M20" s="41">
        <f>RANK(K20,$K$4:$K$21,1)</f>
        <v>17</v>
      </c>
    </row>
    <row r="21" spans="1:13" ht="18" customHeight="1">
      <c r="A21" s="39" t="s">
        <v>49</v>
      </c>
      <c r="B21" s="55">
        <v>18</v>
      </c>
      <c r="C21" s="96" t="s">
        <v>62</v>
      </c>
      <c r="D21" s="88" t="s">
        <v>63</v>
      </c>
      <c r="E21" s="43">
        <v>0.3958333333333333</v>
      </c>
      <c r="F21" s="43">
        <v>0.43402777777777773</v>
      </c>
      <c r="G21" s="7">
        <v>0.06724537037037037</v>
      </c>
      <c r="H21" s="29"/>
      <c r="I21" s="29"/>
      <c r="J21" s="29"/>
      <c r="K21" s="52">
        <v>0.06724537037037037</v>
      </c>
      <c r="L21" s="49">
        <v>0.03819444444444444</v>
      </c>
      <c r="M21" s="41">
        <f>RANK(K21,$K$4:$K$21,1)</f>
        <v>18</v>
      </c>
    </row>
  </sheetData>
  <sheetProtection/>
  <mergeCells count="7">
    <mergeCell ref="B1:M1"/>
    <mergeCell ref="B2:B3"/>
    <mergeCell ref="C2:C3"/>
    <mergeCell ref="D2:D3"/>
    <mergeCell ref="E2:G2"/>
    <mergeCell ref="H2:J2"/>
    <mergeCell ref="M2:M3"/>
  </mergeCells>
  <conditionalFormatting sqref="M4:M21">
    <cfRule type="expression" priority="1" dxfId="15" stopIfTrue="1">
      <formula>(G4=0)</formula>
    </cfRule>
  </conditionalFormatting>
  <conditionalFormatting sqref="K4:K21">
    <cfRule type="cellIs" priority="2" dxfId="16" operator="equal" stopIfTrue="1">
      <formula>0.9</formula>
    </cfRule>
  </conditionalFormatting>
  <conditionalFormatting sqref="L4:L21">
    <cfRule type="cellIs" priority="3" dxfId="16" operator="lessThan" stopIfTrue="1">
      <formula>0</formula>
    </cfRule>
  </conditionalFormatting>
  <printOptions horizontalCentered="1"/>
  <pageMargins left="0.1968503937007874" right="0.1968503937007874" top="0.41" bottom="0.35" header="0.23" footer="0.16"/>
  <pageSetup fitToHeight="1" fitToWidth="1" horizontalDpi="300" verticalDpi="300" orientation="landscape" paperSize="9" scale="87" r:id="rId1"/>
  <headerFooter alignWithMargins="0">
    <oddHeader>&amp;LMemoriál Františka Frajta  XXII.ročník&amp;RHasičský záchranný sbor Zlínského kraje</oddHeader>
    <oddFooter>&amp;LDatum konání: 22. září 2021&amp;RMísto konání: Provodov - Řetechov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 Zlín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Polomík</dc:creator>
  <cp:keywords/>
  <dc:description/>
  <cp:lastModifiedBy>skoleni</cp:lastModifiedBy>
  <cp:lastPrinted>2021-09-22T09:57:21Z</cp:lastPrinted>
  <dcterms:created xsi:type="dcterms:W3CDTF">1999-06-21T16:26:31Z</dcterms:created>
  <dcterms:modified xsi:type="dcterms:W3CDTF">2021-09-23T05:21:12Z</dcterms:modified>
  <cp:category/>
  <cp:version/>
  <cp:contentType/>
  <cp:contentStatus/>
</cp:coreProperties>
</file>