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defaultThemeVersion="124226"/>
  <mc:AlternateContent xmlns:mc="http://schemas.openxmlformats.org/markup-compatibility/2006">
    <mc:Choice Requires="x15">
      <x15ac:absPath xmlns:x15ac="http://schemas.microsoft.com/office/spreadsheetml/2010/11/ac" url="C:\Users\mateju\Desktop\"/>
    </mc:Choice>
  </mc:AlternateContent>
  <bookViews>
    <workbookView xWindow="930" yWindow="0" windowWidth="19560" windowHeight="8340" firstSheet="1" activeTab="7"/>
  </bookViews>
  <sheets>
    <sheet name="věž" sheetId="5" r:id="rId1"/>
    <sheet name="100m" sheetId="8" r:id="rId2"/>
    <sheet name="dvojboj" sheetId="9" r:id="rId3"/>
    <sheet name="útok" sheetId="11" r:id="rId4"/>
    <sheet name="štafeta" sheetId="12" r:id="rId5"/>
    <sheet name="družstva" sheetId="13" r:id="rId6"/>
    <sheet name="přihlášky" sheetId="10" r:id="rId7"/>
    <sheet name="Startovky" sheetId="6" r:id="rId8"/>
  </sheets>
  <definedNames>
    <definedName name="_xlnm.Print_Area" localSheetId="5">družstva!$A$4:$I$22</definedName>
    <definedName name="_xlnm.Print_Area" localSheetId="2">dvojboj!$A$1:$H$72</definedName>
    <definedName name="_xlnm.Print_Area" localSheetId="7">Startovky!$A$1:$J$304</definedName>
    <definedName name="_xlnm.Print_Area" localSheetId="4">štafeta!$C$3:$H$17</definedName>
    <definedName name="_xlnm.Print_Area" localSheetId="3">útok!$C$3:$H$17</definedName>
  </definedNames>
  <calcPr calcId="152511"/>
</workbook>
</file>

<file path=xl/calcChain.xml><?xml version="1.0" encoding="utf-8"?>
<calcChain xmlns="http://schemas.openxmlformats.org/spreadsheetml/2006/main">
  <c r="E295" i="6" l="1"/>
  <c r="E294" i="6"/>
  <c r="E293" i="6"/>
  <c r="E219" i="6"/>
  <c r="E218" i="6"/>
  <c r="E217" i="6"/>
  <c r="E143" i="6"/>
  <c r="E142" i="6"/>
  <c r="E141" i="6"/>
  <c r="E67" i="6"/>
  <c r="E63" i="5" s="1"/>
  <c r="E66" i="6"/>
  <c r="E62" i="5" s="1"/>
  <c r="E65" i="6"/>
  <c r="E61" i="5"/>
  <c r="D72" i="9"/>
  <c r="D71" i="9"/>
  <c r="D70" i="9"/>
  <c r="D47" i="9"/>
  <c r="D69" i="9"/>
  <c r="D68" i="9"/>
  <c r="D3" i="9"/>
  <c r="D67" i="9"/>
  <c r="D66" i="9"/>
  <c r="D65" i="9"/>
  <c r="D48" i="9"/>
  <c r="D64" i="9"/>
  <c r="D63" i="9"/>
  <c r="D62" i="9"/>
  <c r="D61" i="9"/>
  <c r="D20" i="9"/>
  <c r="D60" i="9"/>
  <c r="D39" i="9"/>
  <c r="D22" i="9"/>
  <c r="D45" i="9"/>
  <c r="D21" i="9"/>
  <c r="D15" i="9"/>
  <c r="D43" i="9"/>
  <c r="D19" i="9"/>
  <c r="D59" i="9"/>
  <c r="D37" i="9"/>
  <c r="D58" i="9"/>
  <c r="D57" i="9"/>
  <c r="D56" i="9"/>
  <c r="D25" i="9"/>
  <c r="D5" i="9"/>
  <c r="D55" i="9"/>
  <c r="D23" i="9"/>
  <c r="D40" i="9"/>
  <c r="D54" i="9"/>
  <c r="D4" i="9"/>
  <c r="D53" i="9"/>
  <c r="D7" i="9"/>
  <c r="D46" i="9"/>
  <c r="D28" i="9"/>
  <c r="D41" i="9"/>
  <c r="D52" i="9"/>
  <c r="D10" i="9"/>
  <c r="D18" i="9"/>
  <c r="D17" i="9"/>
  <c r="D36" i="9"/>
  <c r="D51" i="9"/>
  <c r="D32" i="9"/>
  <c r="D13" i="9"/>
  <c r="D8" i="9"/>
  <c r="D50" i="9"/>
  <c r="D30" i="9"/>
  <c r="D12" i="9"/>
  <c r="D14" i="9"/>
  <c r="D35" i="9"/>
  <c r="D6" i="9"/>
  <c r="D9" i="9"/>
  <c r="D33" i="9"/>
  <c r="D27" i="9"/>
  <c r="D44" i="9"/>
  <c r="D42" i="9"/>
  <c r="D26" i="9"/>
  <c r="D16" i="9"/>
  <c r="D11" i="9"/>
  <c r="D34" i="9"/>
  <c r="D29" i="9"/>
  <c r="D49" i="9"/>
  <c r="D31" i="9"/>
  <c r="D24" i="9"/>
  <c r="D38" i="9"/>
  <c r="D72" i="8"/>
  <c r="D71" i="8"/>
  <c r="D70" i="8"/>
  <c r="D69" i="8"/>
  <c r="D68" i="8"/>
  <c r="D67" i="8"/>
  <c r="D66" i="8"/>
  <c r="D65" i="8"/>
  <c r="D64" i="8"/>
  <c r="D63" i="8"/>
  <c r="D62" i="8"/>
  <c r="D61" i="8"/>
  <c r="D60" i="8"/>
  <c r="D59" i="8"/>
  <c r="D58" i="8"/>
  <c r="D57" i="8"/>
  <c r="D56" i="8"/>
  <c r="D55" i="8"/>
  <c r="D54" i="8"/>
  <c r="D53" i="8"/>
  <c r="D52" i="8"/>
  <c r="D51" i="8"/>
  <c r="D50" i="8"/>
  <c r="D49" i="8"/>
  <c r="D48" i="8"/>
  <c r="D47" i="8"/>
  <c r="D46" i="8"/>
  <c r="D45" i="8"/>
  <c r="D44" i="8"/>
  <c r="D43" i="8"/>
  <c r="D42" i="8"/>
  <c r="D41" i="8"/>
  <c r="D40" i="8"/>
  <c r="D39" i="8"/>
  <c r="D72" i="5"/>
  <c r="D71" i="5"/>
  <c r="D70" i="5"/>
  <c r="D69" i="5"/>
  <c r="D68" i="5"/>
  <c r="D67" i="5"/>
  <c r="D66" i="5"/>
  <c r="D65" i="5"/>
  <c r="D64" i="5"/>
  <c r="D63" i="5"/>
  <c r="D62" i="5"/>
  <c r="D61" i="5"/>
  <c r="D60" i="5"/>
  <c r="D59" i="5"/>
  <c r="D58" i="5"/>
  <c r="D57" i="5"/>
  <c r="D56" i="5"/>
  <c r="D55" i="5"/>
  <c r="D54" i="5"/>
  <c r="D53" i="5"/>
  <c r="D52" i="5"/>
  <c r="D51" i="5"/>
  <c r="D50" i="5"/>
  <c r="D49" i="5"/>
  <c r="D48" i="5"/>
  <c r="D47" i="5"/>
  <c r="D46" i="5"/>
  <c r="D45" i="5"/>
  <c r="D44" i="5"/>
  <c r="D43" i="5"/>
  <c r="D42" i="5"/>
  <c r="D41" i="5"/>
  <c r="D40" i="5"/>
  <c r="D39" i="5"/>
  <c r="D38" i="8"/>
  <c r="D37" i="8"/>
  <c r="D36" i="8"/>
  <c r="D35" i="8"/>
  <c r="D34" i="8"/>
  <c r="D33" i="8"/>
  <c r="D32" i="8"/>
  <c r="D31" i="8"/>
  <c r="D30" i="8"/>
  <c r="D29" i="8"/>
  <c r="D28" i="8"/>
  <c r="D27" i="8"/>
  <c r="D26" i="8"/>
  <c r="D25" i="8"/>
  <c r="D24" i="8"/>
  <c r="D23" i="8"/>
  <c r="D22" i="8"/>
  <c r="D21" i="8"/>
  <c r="D20" i="8"/>
  <c r="D19" i="8"/>
  <c r="D18" i="8"/>
  <c r="D17" i="8"/>
  <c r="D16" i="8"/>
  <c r="D15" i="8"/>
  <c r="D14" i="8"/>
  <c r="D13" i="8"/>
  <c r="D12" i="8"/>
  <c r="D11" i="8"/>
  <c r="D10" i="8"/>
  <c r="D9" i="8"/>
  <c r="D8" i="8"/>
  <c r="D7" i="8"/>
  <c r="D6" i="8"/>
  <c r="D5" i="8"/>
  <c r="D4" i="8"/>
  <c r="D3" i="8"/>
  <c r="H3" i="8"/>
  <c r="H4" i="8"/>
  <c r="H5" i="8"/>
  <c r="H6" i="8"/>
  <c r="H7" i="8"/>
  <c r="H8" i="8"/>
  <c r="H9" i="8"/>
  <c r="H10" i="8"/>
  <c r="H11" i="8"/>
  <c r="H12" i="8"/>
  <c r="H13" i="8"/>
  <c r="H14" i="8"/>
  <c r="H15" i="8"/>
  <c r="H16" i="8"/>
  <c r="H17" i="8"/>
  <c r="H18" i="8"/>
  <c r="H19" i="8"/>
  <c r="H20" i="8"/>
  <c r="H21" i="8"/>
  <c r="H22" i="8"/>
  <c r="H23" i="8"/>
  <c r="H24" i="8"/>
  <c r="H25" i="8"/>
  <c r="H26" i="8"/>
  <c r="H27" i="8"/>
  <c r="H28" i="8"/>
  <c r="H29" i="8"/>
  <c r="H30" i="8"/>
  <c r="H31" i="8"/>
  <c r="H32" i="8"/>
  <c r="H33" i="8"/>
  <c r="H34" i="8"/>
  <c r="H35" i="8"/>
  <c r="H36" i="8"/>
  <c r="H37" i="8"/>
  <c r="H38" i="8"/>
  <c r="D228" i="6"/>
  <c r="D227" i="6"/>
  <c r="D226" i="6"/>
  <c r="D225" i="6"/>
  <c r="D224" i="6"/>
  <c r="D223" i="6"/>
  <c r="D222" i="6"/>
  <c r="D221" i="6"/>
  <c r="D220" i="6"/>
  <c r="D219" i="6"/>
  <c r="D218" i="6"/>
  <c r="D217" i="6"/>
  <c r="D216" i="6"/>
  <c r="D215" i="6"/>
  <c r="D214" i="6"/>
  <c r="D213" i="6"/>
  <c r="D212" i="6"/>
  <c r="D211" i="6"/>
  <c r="D210" i="6"/>
  <c r="D209" i="6"/>
  <c r="D208" i="6"/>
  <c r="D207" i="6"/>
  <c r="D206" i="6"/>
  <c r="D205" i="6"/>
  <c r="D204" i="6"/>
  <c r="D203" i="6"/>
  <c r="D202" i="6"/>
  <c r="D201" i="6"/>
  <c r="D200" i="6"/>
  <c r="D199" i="6"/>
  <c r="D198" i="6"/>
  <c r="D197" i="6"/>
  <c r="D196" i="6"/>
  <c r="D195" i="6"/>
  <c r="D191" i="6"/>
  <c r="D190" i="6"/>
  <c r="D189" i="6"/>
  <c r="D188" i="6"/>
  <c r="D187" i="6"/>
  <c r="D186" i="6"/>
  <c r="D185" i="6"/>
  <c r="D184" i="6"/>
  <c r="D183" i="6"/>
  <c r="D182" i="6"/>
  <c r="D181" i="6"/>
  <c r="D180" i="6"/>
  <c r="D179" i="6"/>
  <c r="D178" i="6"/>
  <c r="D177" i="6"/>
  <c r="D176" i="6"/>
  <c r="D175" i="6"/>
  <c r="D174" i="6"/>
  <c r="D173" i="6"/>
  <c r="D172" i="6"/>
  <c r="D171" i="6"/>
  <c r="D170" i="6"/>
  <c r="D169" i="6"/>
  <c r="D168" i="6"/>
  <c r="D167" i="6"/>
  <c r="D166" i="6"/>
  <c r="D165" i="6"/>
  <c r="D164" i="6"/>
  <c r="D163" i="6"/>
  <c r="D162" i="6"/>
  <c r="D161" i="6"/>
  <c r="D160" i="6"/>
  <c r="D159" i="6"/>
  <c r="D158" i="6"/>
  <c r="D157" i="6"/>
  <c r="D156" i="6"/>
  <c r="D38" i="5"/>
  <c r="D37" i="5"/>
  <c r="D36" i="5"/>
  <c r="D35" i="5"/>
  <c r="D34" i="5"/>
  <c r="D33" i="5"/>
  <c r="D32" i="5"/>
  <c r="D31" i="5"/>
  <c r="D30" i="5"/>
  <c r="D29" i="5"/>
  <c r="D28" i="5"/>
  <c r="D27" i="5"/>
  <c r="D26" i="5"/>
  <c r="D25" i="5"/>
  <c r="D24" i="5"/>
  <c r="D23" i="5"/>
  <c r="D22" i="5"/>
  <c r="D21" i="5"/>
  <c r="D20" i="5"/>
  <c r="D19" i="5"/>
  <c r="D18" i="5"/>
  <c r="D17" i="5"/>
  <c r="D16" i="5"/>
  <c r="D15" i="5"/>
  <c r="D14" i="5"/>
  <c r="D13" i="5"/>
  <c r="D12" i="5"/>
  <c r="D11" i="5"/>
  <c r="D10" i="5"/>
  <c r="D9" i="5"/>
  <c r="D8" i="5"/>
  <c r="D7" i="5"/>
  <c r="D6" i="5"/>
  <c r="D5" i="5"/>
  <c r="D4" i="5"/>
  <c r="D3" i="5"/>
  <c r="D304" i="6" l="1"/>
  <c r="D303" i="6"/>
  <c r="D302" i="6"/>
  <c r="D301" i="6"/>
  <c r="D300" i="6"/>
  <c r="D299" i="6"/>
  <c r="D298" i="6"/>
  <c r="D297" i="6"/>
  <c r="D296" i="6"/>
  <c r="D295" i="6"/>
  <c r="D294" i="6"/>
  <c r="D293" i="6"/>
  <c r="D292" i="6"/>
  <c r="D291" i="6"/>
  <c r="D290" i="6"/>
  <c r="D289" i="6"/>
  <c r="D288" i="6"/>
  <c r="D287" i="6"/>
  <c r="D286" i="6"/>
  <c r="D285" i="6"/>
  <c r="D284" i="6"/>
  <c r="D283" i="6"/>
  <c r="D282" i="6"/>
  <c r="D281" i="6"/>
  <c r="D280" i="6"/>
  <c r="D279" i="6"/>
  <c r="D278" i="6"/>
  <c r="D277" i="6"/>
  <c r="D276" i="6"/>
  <c r="D275" i="6"/>
  <c r="D274" i="6"/>
  <c r="D273" i="6"/>
  <c r="D272" i="6"/>
  <c r="D271" i="6"/>
  <c r="D152" i="6"/>
  <c r="D151" i="6"/>
  <c r="D150" i="6"/>
  <c r="D149" i="6"/>
  <c r="D148" i="6"/>
  <c r="D147" i="6"/>
  <c r="D146" i="6"/>
  <c r="D145" i="6"/>
  <c r="D144" i="6"/>
  <c r="D143" i="6"/>
  <c r="D142" i="6"/>
  <c r="D141" i="6"/>
  <c r="D140" i="6"/>
  <c r="D139" i="6"/>
  <c r="D138" i="6"/>
  <c r="D137" i="6"/>
  <c r="D136" i="6"/>
  <c r="D135" i="6"/>
  <c r="D134" i="6"/>
  <c r="D133" i="6"/>
  <c r="D132" i="6"/>
  <c r="D131" i="6"/>
  <c r="D130" i="6"/>
  <c r="D129" i="6"/>
  <c r="D128" i="6"/>
  <c r="D127" i="6"/>
  <c r="D126" i="6"/>
  <c r="D125" i="6"/>
  <c r="D124" i="6"/>
  <c r="D123" i="6"/>
  <c r="D122" i="6"/>
  <c r="D121" i="6"/>
  <c r="D120" i="6"/>
  <c r="D119" i="6"/>
  <c r="D267" i="6"/>
  <c r="D266" i="6"/>
  <c r="D265" i="6"/>
  <c r="D264" i="6"/>
  <c r="D263" i="6"/>
  <c r="D262" i="6"/>
  <c r="D261" i="6"/>
  <c r="D260" i="6"/>
  <c r="D259" i="6"/>
  <c r="D258" i="6"/>
  <c r="D257" i="6"/>
  <c r="D256" i="6"/>
  <c r="D255" i="6"/>
  <c r="D254" i="6"/>
  <c r="D253" i="6"/>
  <c r="D252" i="6"/>
  <c r="D251" i="6"/>
  <c r="D250" i="6"/>
  <c r="D249" i="6"/>
  <c r="D248" i="6"/>
  <c r="D247" i="6"/>
  <c r="D246" i="6"/>
  <c r="D245" i="6"/>
  <c r="D244" i="6"/>
  <c r="D243" i="6"/>
  <c r="D242" i="6"/>
  <c r="D241" i="6"/>
  <c r="D240" i="6"/>
  <c r="D239" i="6"/>
  <c r="D238" i="6"/>
  <c r="D237" i="6"/>
  <c r="D236" i="6"/>
  <c r="D235" i="6"/>
  <c r="D234" i="6"/>
  <c r="D233" i="6"/>
  <c r="D232" i="6"/>
  <c r="D115" i="6"/>
  <c r="D114" i="6"/>
  <c r="D113" i="6"/>
  <c r="D112" i="6"/>
  <c r="D111" i="6"/>
  <c r="D110" i="6"/>
  <c r="D109" i="6"/>
  <c r="D108" i="6"/>
  <c r="D107" i="6"/>
  <c r="D106" i="6"/>
  <c r="D105" i="6"/>
  <c r="D104" i="6"/>
  <c r="D103" i="6"/>
  <c r="D102" i="6"/>
  <c r="D101" i="6"/>
  <c r="D100" i="6"/>
  <c r="D99" i="6"/>
  <c r="D98" i="6"/>
  <c r="D97" i="6"/>
  <c r="D96" i="6"/>
  <c r="D95" i="6"/>
  <c r="D94" i="6"/>
  <c r="D93" i="6"/>
  <c r="D92" i="6"/>
  <c r="D91" i="6"/>
  <c r="D90" i="6"/>
  <c r="D89" i="6"/>
  <c r="D88" i="6"/>
  <c r="D87" i="6"/>
  <c r="D86" i="6"/>
  <c r="D85" i="6"/>
  <c r="D84" i="6"/>
  <c r="D83" i="6"/>
  <c r="D82" i="6"/>
  <c r="D81" i="6"/>
  <c r="D80" i="6"/>
  <c r="D4" i="6"/>
  <c r="D11" i="6"/>
  <c r="D10" i="6"/>
  <c r="D6" i="6"/>
  <c r="D76" i="6"/>
  <c r="D75" i="6"/>
  <c r="D74" i="6"/>
  <c r="D73" i="6"/>
  <c r="D72" i="6"/>
  <c r="D71" i="6"/>
  <c r="D70" i="6"/>
  <c r="D69" i="6"/>
  <c r="D68" i="6"/>
  <c r="D67" i="6"/>
  <c r="D66" i="6"/>
  <c r="D65" i="6"/>
  <c r="D64" i="6"/>
  <c r="D63" i="6"/>
  <c r="D62" i="6"/>
  <c r="D61" i="6"/>
  <c r="D60" i="6"/>
  <c r="D59" i="6"/>
  <c r="D58" i="6"/>
  <c r="D57" i="6"/>
  <c r="D56" i="6"/>
  <c r="D55" i="6"/>
  <c r="D54" i="6"/>
  <c r="D53" i="6"/>
  <c r="D52" i="6"/>
  <c r="D51" i="6"/>
  <c r="D50" i="6"/>
  <c r="D49" i="6"/>
  <c r="D48" i="6"/>
  <c r="D47" i="6"/>
  <c r="D46" i="6"/>
  <c r="D45" i="6"/>
  <c r="D44" i="6"/>
  <c r="D43" i="6"/>
  <c r="D39" i="6"/>
  <c r="D38" i="6"/>
  <c r="D37" i="6"/>
  <c r="D36" i="6"/>
  <c r="D35" i="6"/>
  <c r="D34" i="6"/>
  <c r="D33" i="6"/>
  <c r="D32" i="6"/>
  <c r="D31" i="6"/>
  <c r="D30" i="6"/>
  <c r="D29" i="6"/>
  <c r="D28" i="6"/>
  <c r="D27" i="6"/>
  <c r="D26" i="6"/>
  <c r="D25" i="6"/>
  <c r="D24" i="6"/>
  <c r="D23" i="6"/>
  <c r="D22" i="6"/>
  <c r="D21" i="6"/>
  <c r="D20" i="6"/>
  <c r="D19" i="6"/>
  <c r="D18" i="6"/>
  <c r="D17" i="6"/>
  <c r="D16" i="6"/>
  <c r="D15" i="6"/>
  <c r="D14" i="6"/>
  <c r="D13" i="6"/>
  <c r="D12" i="6"/>
  <c r="D9" i="6"/>
  <c r="D8" i="6"/>
  <c r="D7" i="6"/>
  <c r="D5" i="6"/>
  <c r="E65" i="9"/>
  <c r="E48" i="9"/>
  <c r="E64" i="9"/>
  <c r="E63" i="8"/>
  <c r="E62" i="8"/>
  <c r="E61" i="8"/>
  <c r="R55" i="8" l="1"/>
  <c r="R10" i="8"/>
  <c r="R19" i="8"/>
  <c r="G6" i="13"/>
  <c r="G10" i="13"/>
  <c r="G8" i="13"/>
  <c r="G11" i="13"/>
  <c r="G9" i="13"/>
  <c r="G12" i="13"/>
  <c r="G7" i="13"/>
  <c r="F6" i="13"/>
  <c r="F10" i="13"/>
  <c r="F8" i="13"/>
  <c r="F11" i="13"/>
  <c r="F9" i="13"/>
  <c r="F12" i="13"/>
  <c r="F7" i="13"/>
  <c r="E6" i="13"/>
  <c r="E10" i="13"/>
  <c r="E8" i="13"/>
  <c r="E11" i="13"/>
  <c r="E9" i="13"/>
  <c r="E12" i="13"/>
  <c r="E7" i="13"/>
  <c r="D6" i="13"/>
  <c r="D10" i="13"/>
  <c r="D8" i="13"/>
  <c r="D11" i="13"/>
  <c r="D9" i="13"/>
  <c r="D12" i="13"/>
  <c r="D7" i="13"/>
  <c r="C12" i="13"/>
  <c r="C9" i="13"/>
  <c r="C11" i="13"/>
  <c r="C8" i="13"/>
  <c r="C10" i="13"/>
  <c r="C6" i="13"/>
  <c r="C7" i="13"/>
  <c r="D12" i="12"/>
  <c r="D11" i="12"/>
  <c r="D10" i="12"/>
  <c r="D9" i="12"/>
  <c r="D8" i="12"/>
  <c r="D7" i="12"/>
  <c r="D6" i="12"/>
  <c r="D12" i="11"/>
  <c r="D11" i="11"/>
  <c r="D10" i="11"/>
  <c r="D9" i="11"/>
  <c r="D8" i="11"/>
  <c r="D7" i="11"/>
  <c r="D6" i="11"/>
  <c r="M57" i="8"/>
  <c r="M48" i="8"/>
  <c r="M39" i="8"/>
  <c r="M30" i="8"/>
  <c r="M21" i="8"/>
  <c r="M12" i="8"/>
  <c r="M3" i="8"/>
  <c r="M57" i="5"/>
  <c r="M48" i="5"/>
  <c r="M39" i="5"/>
  <c r="M30" i="5"/>
  <c r="M21" i="5"/>
  <c r="M12" i="5"/>
  <c r="M3" i="5"/>
  <c r="E80" i="6"/>
  <c r="E76" i="6"/>
  <c r="E93" i="10"/>
  <c r="E80" i="10"/>
  <c r="E67" i="10"/>
  <c r="E54" i="10"/>
  <c r="E41" i="10"/>
  <c r="E28" i="10"/>
  <c r="D95" i="10"/>
  <c r="D96" i="10" s="1"/>
  <c r="D97" i="10" s="1"/>
  <c r="D98" i="10" s="1"/>
  <c r="D99" i="10" s="1"/>
  <c r="D100" i="10" s="1"/>
  <c r="D101" i="10" s="1"/>
  <c r="D102" i="10" s="1"/>
  <c r="D103" i="10" s="1"/>
  <c r="D104" i="10" s="1"/>
  <c r="D82" i="10"/>
  <c r="D83" i="10" s="1"/>
  <c r="D84" i="10" s="1"/>
  <c r="D85" i="10" s="1"/>
  <c r="D86" i="10" s="1"/>
  <c r="D87" i="10" s="1"/>
  <c r="D88" i="10" s="1"/>
  <c r="D89" i="10" s="1"/>
  <c r="D90" i="10" s="1"/>
  <c r="D91" i="10" s="1"/>
  <c r="D69" i="10"/>
  <c r="D70" i="10" s="1"/>
  <c r="D71" i="10" s="1"/>
  <c r="D72" i="10" s="1"/>
  <c r="D73" i="10" s="1"/>
  <c r="D74" i="10" s="1"/>
  <c r="D75" i="10" s="1"/>
  <c r="D76" i="10" s="1"/>
  <c r="D77" i="10" s="1"/>
  <c r="D78" i="10" s="1"/>
  <c r="D56" i="10"/>
  <c r="D57" i="10" s="1"/>
  <c r="D58" i="10" s="1"/>
  <c r="D59" i="10" s="1"/>
  <c r="D60" i="10" s="1"/>
  <c r="D61" i="10" s="1"/>
  <c r="D62" i="10" s="1"/>
  <c r="D63" i="10" s="1"/>
  <c r="D64" i="10" s="1"/>
  <c r="D65" i="10" s="1"/>
  <c r="D43" i="10"/>
  <c r="D44" i="10" s="1"/>
  <c r="D45" i="10" s="1"/>
  <c r="D46" i="10" s="1"/>
  <c r="D47" i="10" s="1"/>
  <c r="D48" i="10" s="1"/>
  <c r="D49" i="10" s="1"/>
  <c r="D50" i="10" s="1"/>
  <c r="D51" i="10" s="1"/>
  <c r="D52" i="10" s="1"/>
  <c r="D30" i="10"/>
  <c r="D31" i="10" s="1"/>
  <c r="D32" i="10" s="1"/>
  <c r="D33" i="10" s="1"/>
  <c r="D34" i="10" s="1"/>
  <c r="D35" i="10" s="1"/>
  <c r="D36" i="10" s="1"/>
  <c r="D37" i="10" s="1"/>
  <c r="D38" i="10" s="1"/>
  <c r="D39" i="10" s="1"/>
  <c r="D17" i="10"/>
  <c r="D18" i="10" s="1"/>
  <c r="D19" i="10" s="1"/>
  <c r="D20" i="10" s="1"/>
  <c r="D21" i="10" s="1"/>
  <c r="D22" i="10" s="1"/>
  <c r="D23" i="10" s="1"/>
  <c r="D24" i="10" s="1"/>
  <c r="D25" i="10" s="1"/>
  <c r="D26" i="10" s="1"/>
  <c r="E15" i="10"/>
  <c r="E299" i="6"/>
  <c r="E300" i="6"/>
  <c r="E301" i="6"/>
  <c r="E302" i="6"/>
  <c r="E303" i="6"/>
  <c r="E304" i="6"/>
  <c r="E298" i="6"/>
  <c r="E292" i="6"/>
  <c r="E296" i="6"/>
  <c r="E297" i="6"/>
  <c r="E291" i="6"/>
  <c r="E285" i="6"/>
  <c r="E286" i="6"/>
  <c r="E287" i="6"/>
  <c r="E288" i="6"/>
  <c r="E289" i="6"/>
  <c r="E290" i="6"/>
  <c r="E284" i="6"/>
  <c r="E278" i="6"/>
  <c r="E279" i="6"/>
  <c r="E280" i="6"/>
  <c r="E281" i="6"/>
  <c r="E282" i="6"/>
  <c r="E283" i="6"/>
  <c r="E277" i="6"/>
  <c r="E272" i="6"/>
  <c r="E273" i="6"/>
  <c r="E274" i="6"/>
  <c r="E275" i="6"/>
  <c r="E276" i="6"/>
  <c r="E271" i="6"/>
  <c r="E267" i="6"/>
  <c r="E261" i="6"/>
  <c r="E262" i="6"/>
  <c r="E263" i="6"/>
  <c r="E264" i="6"/>
  <c r="E265" i="6"/>
  <c r="E266" i="6"/>
  <c r="E260" i="6"/>
  <c r="E254" i="6"/>
  <c r="E255" i="6"/>
  <c r="E256" i="6"/>
  <c r="E257" i="6"/>
  <c r="E258" i="6"/>
  <c r="E259" i="6"/>
  <c r="E253" i="6"/>
  <c r="E247" i="6"/>
  <c r="E248" i="6"/>
  <c r="E249" i="6"/>
  <c r="E250" i="6"/>
  <c r="E251" i="6"/>
  <c r="E252" i="6"/>
  <c r="E246" i="6"/>
  <c r="E240" i="6"/>
  <c r="E241" i="6"/>
  <c r="E242" i="6"/>
  <c r="E243" i="6"/>
  <c r="E244" i="6"/>
  <c r="E245" i="6"/>
  <c r="E239" i="6"/>
  <c r="E233" i="6"/>
  <c r="E234" i="6"/>
  <c r="E235" i="6"/>
  <c r="E236" i="6"/>
  <c r="E237" i="6"/>
  <c r="E238" i="6"/>
  <c r="E232" i="6"/>
  <c r="E223" i="6"/>
  <c r="E224" i="6"/>
  <c r="E225" i="6"/>
  <c r="E226" i="6"/>
  <c r="E227" i="6"/>
  <c r="E228" i="6"/>
  <c r="E222" i="6"/>
  <c r="E216" i="6"/>
  <c r="E220" i="6"/>
  <c r="E221" i="6"/>
  <c r="E215" i="6"/>
  <c r="E209" i="6"/>
  <c r="E210" i="6"/>
  <c r="E211" i="6"/>
  <c r="E212" i="6"/>
  <c r="E213" i="6"/>
  <c r="E214" i="6"/>
  <c r="E208" i="6"/>
  <c r="E202" i="6"/>
  <c r="E203" i="6"/>
  <c r="E204" i="6"/>
  <c r="E205" i="6"/>
  <c r="E206" i="6"/>
  <c r="E207" i="6"/>
  <c r="E201" i="6"/>
  <c r="E196" i="6"/>
  <c r="E197" i="6"/>
  <c r="E198" i="6"/>
  <c r="E199" i="6"/>
  <c r="E200" i="6"/>
  <c r="E195" i="6"/>
  <c r="E191" i="6"/>
  <c r="E185" i="6"/>
  <c r="E186" i="6"/>
  <c r="E187" i="6"/>
  <c r="E188" i="6"/>
  <c r="E189" i="6"/>
  <c r="E190" i="6"/>
  <c r="E184" i="6"/>
  <c r="E178" i="6"/>
  <c r="E179" i="6"/>
  <c r="E180" i="6"/>
  <c r="E181" i="6"/>
  <c r="E182" i="6"/>
  <c r="E183" i="6"/>
  <c r="E177" i="6"/>
  <c r="E171" i="6"/>
  <c r="E172" i="6"/>
  <c r="E173" i="6"/>
  <c r="E174" i="6"/>
  <c r="E175" i="6"/>
  <c r="E176" i="6"/>
  <c r="E170" i="6"/>
  <c r="E164" i="6"/>
  <c r="E165" i="6"/>
  <c r="E166" i="6"/>
  <c r="E167" i="6"/>
  <c r="E168" i="6"/>
  <c r="E169" i="6"/>
  <c r="E157" i="6"/>
  <c r="E158" i="6"/>
  <c r="E159" i="6"/>
  <c r="E160" i="6"/>
  <c r="E161" i="6"/>
  <c r="E162" i="6"/>
  <c r="E163" i="6"/>
  <c r="E156" i="6"/>
  <c r="E147" i="6"/>
  <c r="E148" i="6"/>
  <c r="E149" i="6"/>
  <c r="E150" i="6"/>
  <c r="E151" i="6"/>
  <c r="E152" i="6"/>
  <c r="E146" i="6"/>
  <c r="E140" i="6"/>
  <c r="E144" i="6"/>
  <c r="E145" i="6"/>
  <c r="E139" i="6"/>
  <c r="E133" i="6"/>
  <c r="E134" i="6"/>
  <c r="E135" i="6"/>
  <c r="E136" i="6"/>
  <c r="E137" i="6"/>
  <c r="E138" i="6"/>
  <c r="E132" i="6"/>
  <c r="E126" i="6"/>
  <c r="E127" i="6"/>
  <c r="E128" i="6"/>
  <c r="E129" i="6"/>
  <c r="E130" i="6"/>
  <c r="E131" i="6"/>
  <c r="E125" i="6"/>
  <c r="E120" i="6"/>
  <c r="E121" i="6"/>
  <c r="E122" i="6"/>
  <c r="E123" i="6"/>
  <c r="E124" i="6"/>
  <c r="E119" i="6"/>
  <c r="E115" i="6"/>
  <c r="E109" i="6"/>
  <c r="E110" i="6"/>
  <c r="E111" i="6"/>
  <c r="E112" i="6"/>
  <c r="E113" i="6"/>
  <c r="E114" i="6"/>
  <c r="E108" i="6"/>
  <c r="E102" i="6"/>
  <c r="E103" i="6"/>
  <c r="E104" i="6"/>
  <c r="E105" i="6"/>
  <c r="E106" i="6"/>
  <c r="E107" i="6"/>
  <c r="E101" i="6"/>
  <c r="E95" i="6"/>
  <c r="E96" i="6"/>
  <c r="E97" i="6"/>
  <c r="E98" i="6"/>
  <c r="E99" i="6"/>
  <c r="E100" i="6"/>
  <c r="E94" i="6"/>
  <c r="E88" i="6"/>
  <c r="E89" i="6"/>
  <c r="E90" i="6"/>
  <c r="E91" i="6"/>
  <c r="E92" i="6"/>
  <c r="E93" i="6"/>
  <c r="E87" i="6"/>
  <c r="E81" i="6"/>
  <c r="E82" i="6"/>
  <c r="E83" i="6"/>
  <c r="E84" i="6"/>
  <c r="E85" i="6"/>
  <c r="E86" i="6"/>
  <c r="I56" i="6"/>
  <c r="I57" i="6"/>
  <c r="I58" i="6"/>
  <c r="I59" i="6"/>
  <c r="I60" i="6"/>
  <c r="I61" i="6"/>
  <c r="I44" i="6"/>
  <c r="I45" i="6"/>
  <c r="I46" i="6"/>
  <c r="I47" i="6"/>
  <c r="I48" i="6"/>
  <c r="I49" i="6"/>
  <c r="I55" i="6"/>
  <c r="I43" i="6"/>
  <c r="I17" i="6"/>
  <c r="I18" i="6"/>
  <c r="I19" i="6"/>
  <c r="I20" i="6"/>
  <c r="I21" i="6"/>
  <c r="I22" i="6"/>
  <c r="I16" i="6"/>
  <c r="I5" i="6"/>
  <c r="I6" i="6"/>
  <c r="I7" i="6"/>
  <c r="I8" i="6"/>
  <c r="I9" i="6"/>
  <c r="I10" i="6"/>
  <c r="I4" i="6"/>
  <c r="F18" i="6"/>
  <c r="F20" i="6" s="1"/>
  <c r="F22" i="6" s="1"/>
  <c r="E69" i="6"/>
  <c r="E62" i="6"/>
  <c r="E55" i="6"/>
  <c r="E48" i="6"/>
  <c r="E38" i="6"/>
  <c r="E37" i="8" s="1"/>
  <c r="E31" i="6"/>
  <c r="E30" i="8" s="1"/>
  <c r="E24" i="6"/>
  <c r="E23" i="8" s="1"/>
  <c r="E17" i="6"/>
  <c r="E16" i="8" s="1"/>
  <c r="E75" i="6"/>
  <c r="E68" i="6"/>
  <c r="E61" i="6"/>
  <c r="E54" i="6"/>
  <c r="E47" i="6"/>
  <c r="E37" i="6"/>
  <c r="E36" i="8" s="1"/>
  <c r="E30" i="6"/>
  <c r="E29" i="8" s="1"/>
  <c r="E23" i="6"/>
  <c r="E22" i="8" s="1"/>
  <c r="E16" i="6"/>
  <c r="E15" i="8" s="1"/>
  <c r="E74" i="6"/>
  <c r="E60" i="6"/>
  <c r="E53" i="6"/>
  <c r="E46" i="6"/>
  <c r="E36" i="6"/>
  <c r="E35" i="8" s="1"/>
  <c r="E29" i="6"/>
  <c r="E28" i="8" s="1"/>
  <c r="E22" i="6"/>
  <c r="E21" i="8" s="1"/>
  <c r="E15" i="6"/>
  <c r="E14" i="8" s="1"/>
  <c r="E73" i="6"/>
  <c r="E59" i="6"/>
  <c r="E52" i="6"/>
  <c r="E45" i="6"/>
  <c r="E35" i="6"/>
  <c r="E34" i="8" s="1"/>
  <c r="E28" i="6"/>
  <c r="E27" i="8" s="1"/>
  <c r="E21" i="6"/>
  <c r="E20" i="8" s="1"/>
  <c r="E14" i="6"/>
  <c r="E13" i="8" s="1"/>
  <c r="E72" i="6"/>
  <c r="E58" i="6"/>
  <c r="E51" i="6"/>
  <c r="E44" i="6"/>
  <c r="E34" i="6"/>
  <c r="E33" i="8" s="1"/>
  <c r="E27" i="6"/>
  <c r="E26" i="8" s="1"/>
  <c r="E20" i="6"/>
  <c r="E19" i="8" s="1"/>
  <c r="E13" i="6"/>
  <c r="E12" i="8" s="1"/>
  <c r="E71" i="6"/>
  <c r="E64" i="6"/>
  <c r="E57" i="6"/>
  <c r="E50" i="6"/>
  <c r="E70" i="6"/>
  <c r="E63" i="6"/>
  <c r="E56" i="6"/>
  <c r="E49" i="6"/>
  <c r="E43" i="6"/>
  <c r="E33" i="6"/>
  <c r="E32" i="8" s="1"/>
  <c r="E26" i="6"/>
  <c r="E25" i="8" s="1"/>
  <c r="E19" i="6"/>
  <c r="E18" i="8" s="1"/>
  <c r="E12" i="6"/>
  <c r="E11" i="8" s="1"/>
  <c r="E39" i="6"/>
  <c r="E38" i="8" s="1"/>
  <c r="E32" i="6"/>
  <c r="E31" i="8" s="1"/>
  <c r="E25" i="6"/>
  <c r="E24" i="8" s="1"/>
  <c r="E18" i="6"/>
  <c r="E17" i="8" s="1"/>
  <c r="E11" i="6"/>
  <c r="E10" i="8" s="1"/>
  <c r="E10" i="6"/>
  <c r="E9" i="8" s="1"/>
  <c r="E9" i="6"/>
  <c r="E8" i="8" s="1"/>
  <c r="E8" i="6"/>
  <c r="E7" i="8" s="1"/>
  <c r="E7" i="6"/>
  <c r="E6" i="8" s="1"/>
  <c r="E6" i="6"/>
  <c r="E5" i="8" s="1"/>
  <c r="E5" i="6"/>
  <c r="E4" i="8" s="1"/>
  <c r="E4" i="6"/>
  <c r="E3" i="8" s="1"/>
  <c r="R37" i="8"/>
  <c r="R64" i="8"/>
  <c r="R46" i="5"/>
  <c r="G12" i="12"/>
  <c r="G11" i="12"/>
  <c r="G10" i="12"/>
  <c r="G9" i="12"/>
  <c r="G8" i="12"/>
  <c r="G7" i="12"/>
  <c r="G6" i="12"/>
  <c r="G7" i="11"/>
  <c r="G8" i="11"/>
  <c r="G9" i="11"/>
  <c r="G10" i="11"/>
  <c r="G11" i="11"/>
  <c r="G12" i="11"/>
  <c r="G6" i="11"/>
  <c r="H72" i="8"/>
  <c r="H71" i="8"/>
  <c r="H70" i="8"/>
  <c r="H69" i="8"/>
  <c r="H68" i="8"/>
  <c r="H67" i="8"/>
  <c r="H66" i="8"/>
  <c r="H64" i="8"/>
  <c r="H62" i="8"/>
  <c r="H65" i="8"/>
  <c r="H63" i="8"/>
  <c r="H61" i="8"/>
  <c r="H60" i="8"/>
  <c r="G41" i="9" s="1"/>
  <c r="H59" i="8"/>
  <c r="H58" i="8"/>
  <c r="H57" i="8"/>
  <c r="G20" i="9" s="1"/>
  <c r="H56" i="8"/>
  <c r="G60" i="9" s="1"/>
  <c r="H55" i="8"/>
  <c r="H54" i="8"/>
  <c r="G22" i="9" s="1"/>
  <c r="H53" i="8"/>
  <c r="G45" i="9" s="1"/>
  <c r="H52" i="8"/>
  <c r="H51" i="8"/>
  <c r="G36" i="9" s="1"/>
  <c r="H50" i="8"/>
  <c r="G43" i="9" s="1"/>
  <c r="H49" i="8"/>
  <c r="G19" i="9" s="1"/>
  <c r="H48" i="8"/>
  <c r="H47" i="8"/>
  <c r="H46" i="8"/>
  <c r="G58" i="9" s="1"/>
  <c r="H45" i="8"/>
  <c r="G57" i="9" s="1"/>
  <c r="H44" i="8"/>
  <c r="H43" i="8"/>
  <c r="G25" i="9" s="1"/>
  <c r="H42" i="8"/>
  <c r="H41" i="8"/>
  <c r="H40" i="8"/>
  <c r="G23" i="9" s="1"/>
  <c r="H39" i="8"/>
  <c r="G40" i="9" s="1"/>
  <c r="G4" i="9"/>
  <c r="G53" i="9"/>
  <c r="G46" i="9"/>
  <c r="G52" i="9"/>
  <c r="G18" i="9"/>
  <c r="G51" i="9"/>
  <c r="G32" i="9"/>
  <c r="G8" i="9"/>
  <c r="G50" i="9"/>
  <c r="G35" i="9"/>
  <c r="G26" i="9"/>
  <c r="G9" i="9"/>
  <c r="F6" i="6"/>
  <c r="F8" i="6" s="1"/>
  <c r="F10" i="6" s="1"/>
  <c r="H4" i="5"/>
  <c r="H5" i="5"/>
  <c r="H6" i="5"/>
  <c r="H7" i="5"/>
  <c r="H8" i="5"/>
  <c r="H9" i="5"/>
  <c r="H10" i="5"/>
  <c r="H11" i="5"/>
  <c r="F26" i="9" s="1"/>
  <c r="H12" i="5"/>
  <c r="H13" i="5"/>
  <c r="H14" i="5"/>
  <c r="H15" i="5"/>
  <c r="H16" i="5"/>
  <c r="H17" i="5"/>
  <c r="H18" i="5"/>
  <c r="H19" i="5"/>
  <c r="H20" i="5"/>
  <c r="H21" i="5"/>
  <c r="H22" i="5"/>
  <c r="H23" i="5"/>
  <c r="H24" i="5"/>
  <c r="H25" i="5"/>
  <c r="H26" i="5"/>
  <c r="H27" i="5"/>
  <c r="H28" i="5"/>
  <c r="H29" i="5"/>
  <c r="H30" i="5"/>
  <c r="H31" i="5"/>
  <c r="H32" i="5"/>
  <c r="H33" i="5"/>
  <c r="H34" i="5"/>
  <c r="H35" i="5"/>
  <c r="H36" i="5"/>
  <c r="H37" i="5"/>
  <c r="H38" i="5"/>
  <c r="H39" i="5"/>
  <c r="H40" i="5"/>
  <c r="H41" i="5"/>
  <c r="H42" i="5"/>
  <c r="H43" i="5"/>
  <c r="H44" i="5"/>
  <c r="H45" i="5"/>
  <c r="H46" i="5"/>
  <c r="H47" i="5"/>
  <c r="F37" i="9" s="1"/>
  <c r="H48" i="5"/>
  <c r="H49" i="5"/>
  <c r="H50" i="5"/>
  <c r="H51" i="5"/>
  <c r="H52" i="5"/>
  <c r="H53" i="5"/>
  <c r="H54" i="5"/>
  <c r="H55" i="5"/>
  <c r="H56" i="5"/>
  <c r="F60" i="9" s="1"/>
  <c r="H57" i="5"/>
  <c r="H58" i="5"/>
  <c r="H59" i="5"/>
  <c r="H60" i="5"/>
  <c r="H61" i="5"/>
  <c r="H63" i="5"/>
  <c r="H65" i="5"/>
  <c r="H62" i="5"/>
  <c r="H64" i="5"/>
  <c r="A64" i="5" s="1"/>
  <c r="H66" i="5"/>
  <c r="H67" i="5"/>
  <c r="H68" i="5"/>
  <c r="A68" i="5" s="1"/>
  <c r="H69" i="5"/>
  <c r="H70" i="5"/>
  <c r="H71" i="5"/>
  <c r="H72" i="5"/>
  <c r="H3" i="5"/>
  <c r="R46" i="8"/>
  <c r="R28" i="8"/>
  <c r="R55" i="5"/>
  <c r="R10" i="5"/>
  <c r="R64" i="5"/>
  <c r="G37" i="9" l="1"/>
  <c r="G59" i="9"/>
  <c r="G28" i="9"/>
  <c r="G39" i="9"/>
  <c r="A65" i="8"/>
  <c r="F48" i="9"/>
  <c r="F63" i="9"/>
  <c r="A6" i="5"/>
  <c r="F38" i="9"/>
  <c r="F20" i="9"/>
  <c r="H20" i="9" s="1"/>
  <c r="F45" i="9"/>
  <c r="H45" i="9" s="1"/>
  <c r="F19" i="9"/>
  <c r="H19" i="9" s="1"/>
  <c r="F28" i="9"/>
  <c r="F31" i="9"/>
  <c r="A5" i="5"/>
  <c r="G7" i="9"/>
  <c r="G55" i="9"/>
  <c r="G27" i="9"/>
  <c r="G5" i="9"/>
  <c r="G15" i="9"/>
  <c r="G42" i="9"/>
  <c r="G13" i="9"/>
  <c r="G17" i="9"/>
  <c r="G56" i="9"/>
  <c r="G21" i="9"/>
  <c r="G10" i="9"/>
  <c r="G54" i="9"/>
  <c r="G61" i="9"/>
  <c r="A4" i="8"/>
  <c r="F62" i="9"/>
  <c r="F25" i="9"/>
  <c r="H25" i="9" s="1"/>
  <c r="F8" i="9"/>
  <c r="H8" i="9" s="1"/>
  <c r="F22" i="9"/>
  <c r="H22" i="9" s="1"/>
  <c r="F30" i="9"/>
  <c r="F14" i="9"/>
  <c r="F33" i="9"/>
  <c r="F51" i="9"/>
  <c r="H51" i="9" s="1"/>
  <c r="F50" i="9"/>
  <c r="H50" i="9" s="1"/>
  <c r="A50" i="9" s="1"/>
  <c r="F4" i="9"/>
  <c r="H4" i="9" s="1"/>
  <c r="F18" i="9"/>
  <c r="H18" i="9" s="1"/>
  <c r="F32" i="9"/>
  <c r="H32" i="9" s="1"/>
  <c r="F11" i="9"/>
  <c r="F23" i="9"/>
  <c r="H23" i="9" s="1"/>
  <c r="F67" i="9"/>
  <c r="F64" i="9"/>
  <c r="F66" i="9"/>
  <c r="F65" i="9"/>
  <c r="A71" i="5"/>
  <c r="F71" i="9"/>
  <c r="A67" i="5"/>
  <c r="F69" i="9"/>
  <c r="A65" i="5"/>
  <c r="F68" i="9"/>
  <c r="F39" i="9"/>
  <c r="F56" i="9"/>
  <c r="F15" i="9"/>
  <c r="H15" i="9" s="1"/>
  <c r="F40" i="9"/>
  <c r="H40" i="9" s="1"/>
  <c r="F57" i="9"/>
  <c r="H57" i="9" s="1"/>
  <c r="F7" i="9"/>
  <c r="F52" i="9"/>
  <c r="H52" i="9" s="1"/>
  <c r="A52" i="9" s="1"/>
  <c r="F36" i="9"/>
  <c r="H36" i="9" s="1"/>
  <c r="F29" i="9"/>
  <c r="F54" i="9"/>
  <c r="H54" i="9" s="1"/>
  <c r="A70" i="5"/>
  <c r="F70" i="9"/>
  <c r="F61" i="9"/>
  <c r="F43" i="9"/>
  <c r="H43" i="9" s="1"/>
  <c r="F58" i="9"/>
  <c r="H58" i="9" s="1"/>
  <c r="F5" i="9"/>
  <c r="F46" i="9"/>
  <c r="H46" i="9" s="1"/>
  <c r="F10" i="9"/>
  <c r="F35" i="9"/>
  <c r="H35" i="9" s="1"/>
  <c r="F27" i="9"/>
  <c r="F16" i="9"/>
  <c r="F49" i="9"/>
  <c r="F6" i="9"/>
  <c r="F44" i="9"/>
  <c r="F59" i="9"/>
  <c r="H59" i="9" s="1"/>
  <c r="A72" i="5"/>
  <c r="F72" i="9"/>
  <c r="F21" i="9"/>
  <c r="H21" i="9" s="1"/>
  <c r="F53" i="9"/>
  <c r="H53" i="9" s="1"/>
  <c r="A53" i="9" s="1"/>
  <c r="F41" i="9"/>
  <c r="H41" i="9" s="1"/>
  <c r="F55" i="9"/>
  <c r="F17" i="9"/>
  <c r="F13" i="9"/>
  <c r="H13" i="9" s="1"/>
  <c r="F12" i="9"/>
  <c r="F9" i="9"/>
  <c r="H9" i="9" s="1"/>
  <c r="F42" i="9"/>
  <c r="H42" i="9" s="1"/>
  <c r="F34" i="9"/>
  <c r="F24" i="9"/>
  <c r="A69" i="5"/>
  <c r="F47" i="9"/>
  <c r="A66" i="5"/>
  <c r="F3" i="9"/>
  <c r="H60" i="9"/>
  <c r="H37" i="9"/>
  <c r="G12" i="9"/>
  <c r="E31" i="9"/>
  <c r="E5" i="5"/>
  <c r="E52" i="9"/>
  <c r="E31" i="5"/>
  <c r="E32" i="9"/>
  <c r="E25" i="5"/>
  <c r="E53" i="8"/>
  <c r="E45" i="9"/>
  <c r="E53" i="5"/>
  <c r="E47" i="8"/>
  <c r="E37" i="9"/>
  <c r="E47" i="5"/>
  <c r="E59" i="9"/>
  <c r="E48" i="8"/>
  <c r="E48" i="5"/>
  <c r="E49" i="8"/>
  <c r="E19" i="9"/>
  <c r="E49" i="5"/>
  <c r="E43" i="9"/>
  <c r="E50" i="8"/>
  <c r="E50" i="5"/>
  <c r="E56" i="9"/>
  <c r="E44" i="8"/>
  <c r="E44" i="5"/>
  <c r="E16" i="9"/>
  <c r="E10" i="5"/>
  <c r="E41" i="9"/>
  <c r="E32" i="5"/>
  <c r="E63" i="9"/>
  <c r="E60" i="8"/>
  <c r="E60" i="5"/>
  <c r="E22" i="9"/>
  <c r="E54" i="8"/>
  <c r="E54" i="5"/>
  <c r="E55" i="8"/>
  <c r="E39" i="9"/>
  <c r="E55" i="5"/>
  <c r="E60" i="9"/>
  <c r="E56" i="8"/>
  <c r="E56" i="5"/>
  <c r="E57" i="8"/>
  <c r="E20" i="9"/>
  <c r="E57" i="5"/>
  <c r="E51" i="8"/>
  <c r="E15" i="9"/>
  <c r="E51" i="5"/>
  <c r="E24" i="9"/>
  <c r="E4" i="5"/>
  <c r="E34" i="9"/>
  <c r="E8" i="5"/>
  <c r="E13" i="9"/>
  <c r="E24" i="5"/>
  <c r="E35" i="9"/>
  <c r="E18" i="5"/>
  <c r="E45" i="8"/>
  <c r="E57" i="9"/>
  <c r="E45" i="5"/>
  <c r="E46" i="8"/>
  <c r="E58" i="9"/>
  <c r="E46" i="5"/>
  <c r="E42" i="9"/>
  <c r="E12" i="5"/>
  <c r="E23" i="9"/>
  <c r="E40" i="8"/>
  <c r="E40" i="5"/>
  <c r="E44" i="9"/>
  <c r="E13" i="5"/>
  <c r="E41" i="8"/>
  <c r="E55" i="9"/>
  <c r="E41" i="5"/>
  <c r="E27" i="9"/>
  <c r="E14" i="5"/>
  <c r="E5" i="9"/>
  <c r="E42" i="8"/>
  <c r="E42" i="5"/>
  <c r="E33" i="9"/>
  <c r="E15" i="5"/>
  <c r="E43" i="8"/>
  <c r="E25" i="9"/>
  <c r="E43" i="5"/>
  <c r="E71" i="9"/>
  <c r="E71" i="8"/>
  <c r="E71" i="5"/>
  <c r="E4" i="9"/>
  <c r="E37" i="5"/>
  <c r="E65" i="8"/>
  <c r="E67" i="9"/>
  <c r="E65" i="5"/>
  <c r="E72" i="9"/>
  <c r="E72" i="8"/>
  <c r="E72" i="5"/>
  <c r="E11" i="9"/>
  <c r="E9" i="5"/>
  <c r="E21" i="9"/>
  <c r="E52" i="8"/>
  <c r="E52" i="5"/>
  <c r="E14" i="9"/>
  <c r="E19" i="5"/>
  <c r="E12" i="9"/>
  <c r="E20" i="5"/>
  <c r="E30" i="9"/>
  <c r="E21" i="5"/>
  <c r="E50" i="9"/>
  <c r="E22" i="5"/>
  <c r="E9" i="9"/>
  <c r="E16" i="5"/>
  <c r="E49" i="9"/>
  <c r="E6" i="5"/>
  <c r="E54" i="9"/>
  <c r="E38" i="5"/>
  <c r="E59" i="8"/>
  <c r="E62" i="9"/>
  <c r="E59" i="5"/>
  <c r="E51" i="9"/>
  <c r="E26" i="5"/>
  <c r="E36" i="9"/>
  <c r="E27" i="5"/>
  <c r="E17" i="9"/>
  <c r="E28" i="5"/>
  <c r="E18" i="9"/>
  <c r="E29" i="5"/>
  <c r="E8" i="9"/>
  <c r="E23" i="5"/>
  <c r="E38" i="9"/>
  <c r="E3" i="5"/>
  <c r="E29" i="9"/>
  <c r="E7" i="5"/>
  <c r="E6" i="9"/>
  <c r="E17" i="5"/>
  <c r="E26" i="9"/>
  <c r="E11" i="5"/>
  <c r="E40" i="9"/>
  <c r="E39" i="8"/>
  <c r="E39" i="5"/>
  <c r="E3" i="9"/>
  <c r="E66" i="8"/>
  <c r="E66" i="5"/>
  <c r="E68" i="9"/>
  <c r="E67" i="8"/>
  <c r="E67" i="5"/>
  <c r="E28" i="9"/>
  <c r="E33" i="5"/>
  <c r="E69" i="9"/>
  <c r="E68" i="8"/>
  <c r="E68" i="5"/>
  <c r="E46" i="9"/>
  <c r="E34" i="5"/>
  <c r="E69" i="8"/>
  <c r="E47" i="9"/>
  <c r="E69" i="5"/>
  <c r="E7" i="9"/>
  <c r="E35" i="5"/>
  <c r="E70" i="8"/>
  <c r="E70" i="9"/>
  <c r="E70" i="5"/>
  <c r="E53" i="9"/>
  <c r="E36" i="5"/>
  <c r="E66" i="9"/>
  <c r="E64" i="8"/>
  <c r="E64" i="5"/>
  <c r="E10" i="9"/>
  <c r="E30" i="5"/>
  <c r="E61" i="9"/>
  <c r="E58" i="8"/>
  <c r="E58" i="5"/>
  <c r="H10" i="13"/>
  <c r="G33" i="9"/>
  <c r="G14" i="9"/>
  <c r="A59" i="8"/>
  <c r="G62" i="9"/>
  <c r="H62" i="9" s="1"/>
  <c r="G67" i="9"/>
  <c r="A71" i="8"/>
  <c r="G71" i="9"/>
  <c r="A60" i="8"/>
  <c r="G63" i="9"/>
  <c r="A68" i="8"/>
  <c r="G69" i="9"/>
  <c r="A63" i="8"/>
  <c r="G65" i="9"/>
  <c r="A66" i="8"/>
  <c r="G3" i="9"/>
  <c r="A70" i="8"/>
  <c r="G70" i="9"/>
  <c r="A67" i="8"/>
  <c r="G68" i="9"/>
  <c r="A62" i="8"/>
  <c r="G48" i="9"/>
  <c r="A72" i="8"/>
  <c r="G72" i="9"/>
  <c r="G31" i="9"/>
  <c r="H31" i="9" s="1"/>
  <c r="G16" i="9"/>
  <c r="G11" i="9"/>
  <c r="G34" i="9"/>
  <c r="G44" i="9"/>
  <c r="G49" i="9"/>
  <c r="G6" i="9"/>
  <c r="G24" i="9"/>
  <c r="G30" i="9"/>
  <c r="H30" i="9" s="1"/>
  <c r="A61" i="8"/>
  <c r="G64" i="9"/>
  <c r="A64" i="8"/>
  <c r="G66" i="9"/>
  <c r="A69" i="8"/>
  <c r="G47" i="9"/>
  <c r="G38" i="9"/>
  <c r="H38" i="9" s="1"/>
  <c r="H26" i="9"/>
  <c r="A7" i="8"/>
  <c r="G29" i="9"/>
  <c r="A12" i="8"/>
  <c r="A16" i="8"/>
  <c r="A20" i="8"/>
  <c r="A24" i="8"/>
  <c r="A32" i="8"/>
  <c r="A36" i="8"/>
  <c r="A40" i="8"/>
  <c r="A44" i="8"/>
  <c r="A48" i="8"/>
  <c r="A52" i="8"/>
  <c r="A56" i="8"/>
  <c r="A5" i="8"/>
  <c r="A9" i="8"/>
  <c r="A13" i="8"/>
  <c r="A17" i="8"/>
  <c r="A21" i="8"/>
  <c r="A25" i="8"/>
  <c r="A29" i="8"/>
  <c r="A33" i="8"/>
  <c r="A37" i="8"/>
  <c r="A41" i="8"/>
  <c r="A45" i="8"/>
  <c r="A49" i="8"/>
  <c r="A53" i="8"/>
  <c r="A57" i="8"/>
  <c r="A3" i="8"/>
  <c r="A8" i="8"/>
  <c r="A6" i="8"/>
  <c r="A10" i="8"/>
  <c r="A14" i="8"/>
  <c r="A18" i="8"/>
  <c r="A22" i="8"/>
  <c r="A26" i="8"/>
  <c r="A30" i="8"/>
  <c r="A34" i="8"/>
  <c r="A38" i="8"/>
  <c r="A42" i="8"/>
  <c r="A46" i="8"/>
  <c r="A50" i="8"/>
  <c r="A54" i="8"/>
  <c r="A58" i="8"/>
  <c r="A11" i="8"/>
  <c r="A15" i="8"/>
  <c r="A19" i="8"/>
  <c r="A23" i="8"/>
  <c r="A27" i="8"/>
  <c r="A31" i="8"/>
  <c r="A35" i="8"/>
  <c r="A39" i="8"/>
  <c r="A43" i="8"/>
  <c r="A47" i="8"/>
  <c r="A51" i="8"/>
  <c r="A55" i="8"/>
  <c r="A61" i="5"/>
  <c r="A60" i="5"/>
  <c r="A59" i="5"/>
  <c r="A63" i="5"/>
  <c r="A62" i="5"/>
  <c r="A28" i="5"/>
  <c r="A3" i="5"/>
  <c r="A46" i="5"/>
  <c r="A9" i="5"/>
  <c r="A25" i="5"/>
  <c r="A50" i="5"/>
  <c r="A10" i="5"/>
  <c r="A31" i="5"/>
  <c r="A30" i="5"/>
  <c r="A39" i="5"/>
  <c r="A29" i="5"/>
  <c r="A57" i="5"/>
  <c r="A7" i="5"/>
  <c r="A21" i="5"/>
  <c r="A48" i="5"/>
  <c r="A4" i="5"/>
  <c r="A17" i="5"/>
  <c r="A8" i="5"/>
  <c r="A41" i="5"/>
  <c r="A43" i="5"/>
  <c r="A34" i="5"/>
  <c r="A15" i="5"/>
  <c r="A54" i="5"/>
  <c r="A16" i="5"/>
  <c r="A18" i="5"/>
  <c r="A22" i="5"/>
  <c r="A56" i="5"/>
  <c r="A26" i="5"/>
  <c r="A51" i="5"/>
  <c r="A37" i="5"/>
  <c r="A36" i="5"/>
  <c r="A13" i="5"/>
  <c r="A40" i="5"/>
  <c r="A42" i="5"/>
  <c r="A47" i="5"/>
  <c r="A44" i="5"/>
  <c r="A23" i="5"/>
  <c r="A27" i="5"/>
  <c r="A19" i="5"/>
  <c r="A55" i="5"/>
  <c r="A12" i="5"/>
  <c r="A53" i="5"/>
  <c r="A32" i="5"/>
  <c r="A20" i="5"/>
  <c r="A24" i="5"/>
  <c r="A49" i="5"/>
  <c r="A14" i="5"/>
  <c r="A33" i="5"/>
  <c r="A35" i="5"/>
  <c r="A38" i="5"/>
  <c r="A11" i="5"/>
  <c r="A52" i="5"/>
  <c r="A45" i="5"/>
  <c r="A58" i="5"/>
  <c r="H6" i="13"/>
  <c r="H7" i="13"/>
  <c r="H9" i="13"/>
  <c r="R37" i="5"/>
  <c r="R19" i="5"/>
  <c r="H8" i="13"/>
  <c r="R28" i="5"/>
  <c r="H12" i="13"/>
  <c r="H11" i="13"/>
  <c r="H61" i="9" l="1"/>
  <c r="H63" i="9"/>
  <c r="H28" i="9"/>
  <c r="H48" i="9"/>
  <c r="H17" i="9"/>
  <c r="H39" i="9"/>
  <c r="H5" i="9"/>
  <c r="H10" i="9"/>
  <c r="H7" i="9"/>
  <c r="H56" i="9"/>
  <c r="H27" i="9"/>
  <c r="H55" i="9"/>
  <c r="H14" i="9"/>
  <c r="H24" i="9"/>
  <c r="H64" i="9"/>
  <c r="A64" i="9" s="1"/>
  <c r="H47" i="9"/>
  <c r="H16" i="9"/>
  <c r="H67" i="9"/>
  <c r="H66" i="9"/>
  <c r="A66" i="9" s="1"/>
  <c r="H33" i="9"/>
  <c r="H29" i="9"/>
  <c r="H6" i="9"/>
  <c r="H11" i="9"/>
  <c r="H34" i="9"/>
  <c r="H72" i="9"/>
  <c r="A72" i="9" s="1"/>
  <c r="H68" i="9"/>
  <c r="H69" i="9"/>
  <c r="A69" i="9" s="1"/>
  <c r="H71" i="9"/>
  <c r="A71" i="9" s="1"/>
  <c r="H49" i="9"/>
  <c r="H70" i="9"/>
  <c r="A70" i="9" s="1"/>
  <c r="H65" i="9"/>
  <c r="A65" i="9" s="1"/>
  <c r="H12" i="9"/>
  <c r="H44" i="9"/>
  <c r="H3" i="9"/>
  <c r="A57" i="9" l="1"/>
  <c r="A68" i="9"/>
  <c r="A67" i="9"/>
  <c r="A58" i="9"/>
  <c r="A63" i="9"/>
  <c r="A59" i="9"/>
  <c r="A55" i="9"/>
  <c r="A54" i="9"/>
  <c r="A56" i="9"/>
  <c r="A62" i="9"/>
  <c r="A51" i="9"/>
  <c r="A60" i="9"/>
  <c r="A61" i="9"/>
  <c r="A36" i="9"/>
  <c r="A17" i="9"/>
  <c r="A19" i="9"/>
  <c r="A26" i="9"/>
  <c r="A47" i="9"/>
  <c r="A3" i="9"/>
  <c r="A18" i="9"/>
  <c r="A10" i="9"/>
  <c r="A7" i="9"/>
  <c r="A23" i="9"/>
  <c r="A43" i="9"/>
  <c r="A39" i="9"/>
  <c r="A12" i="9"/>
  <c r="A13" i="9"/>
  <c r="A46" i="9"/>
  <c r="A40" i="9"/>
  <c r="A25" i="9"/>
  <c r="A21" i="9"/>
  <c r="A45" i="9"/>
  <c r="A30" i="9"/>
  <c r="A28" i="9"/>
  <c r="A41" i="9"/>
  <c r="A5" i="9"/>
  <c r="A15" i="9"/>
  <c r="A20" i="9"/>
  <c r="A32" i="9"/>
  <c r="A4" i="9"/>
  <c r="A8" i="9"/>
  <c r="A37" i="9"/>
  <c r="A22" i="9"/>
  <c r="A48" i="9"/>
  <c r="A33" i="9"/>
  <c r="A6" i="9"/>
  <c r="A14" i="9"/>
  <c r="A9" i="9"/>
  <c r="A35" i="9"/>
  <c r="A38" i="9"/>
  <c r="A24" i="9"/>
  <c r="A44" i="9"/>
  <c r="A49" i="9"/>
  <c r="A29" i="9"/>
  <c r="A16" i="9"/>
  <c r="A34" i="9"/>
  <c r="A42" i="9"/>
  <c r="A11" i="9"/>
  <c r="A31" i="9"/>
</calcChain>
</file>

<file path=xl/sharedStrings.xml><?xml version="1.0" encoding="utf-8"?>
<sst xmlns="http://schemas.openxmlformats.org/spreadsheetml/2006/main" count="608" uniqueCount="127">
  <si>
    <t>Jméno</t>
  </si>
  <si>
    <t>Pořadí</t>
  </si>
  <si>
    <t>stanice</t>
  </si>
  <si>
    <t>1.pokus věž</t>
  </si>
  <si>
    <t>2.pokus věž</t>
  </si>
  <si>
    <t>započ. čas věž</t>
  </si>
  <si>
    <t>1.pokus 100m</t>
  </si>
  <si>
    <t>2.pokus 100m</t>
  </si>
  <si>
    <t>započ. čas 100m</t>
  </si>
  <si>
    <t>čas dvojboj</t>
  </si>
  <si>
    <t>Start. č.</t>
  </si>
  <si>
    <t>100m</t>
  </si>
  <si>
    <t>Pořadí družstev</t>
  </si>
  <si>
    <t>Dráha</t>
  </si>
  <si>
    <t>Rozběh</t>
  </si>
  <si>
    <t>1.POKUSY VĚŽ</t>
  </si>
  <si>
    <t>2.POKUSY VĚŽ</t>
  </si>
  <si>
    <t>1.POKUSY 100m</t>
  </si>
  <si>
    <t>2.POKUSY 100m</t>
  </si>
  <si>
    <t>1.ŠTAFETA</t>
  </si>
  <si>
    <t>ČAS</t>
  </si>
  <si>
    <t>2.ŠTAFETA</t>
  </si>
  <si>
    <t>1.POKUS ÚTOK</t>
  </si>
  <si>
    <t>2.POKUS ÚTOK</t>
  </si>
  <si>
    <t>Výsledková listina 100m</t>
  </si>
  <si>
    <t>Výsledková listina dvojboj</t>
  </si>
  <si>
    <t>pořadí</t>
  </si>
  <si>
    <t>BODY</t>
  </si>
  <si>
    <t>1.pokus</t>
  </si>
  <si>
    <t>2.pokus</t>
  </si>
  <si>
    <t>započtený</t>
  </si>
  <si>
    <t>Družstvo</t>
  </si>
  <si>
    <t>věž</t>
  </si>
  <si>
    <t>útok</t>
  </si>
  <si>
    <t>Celkem bodů</t>
  </si>
  <si>
    <t>Čas celkem</t>
  </si>
  <si>
    <t>Milan Čada</t>
  </si>
  <si>
    <t>Jan Malík</t>
  </si>
  <si>
    <t>Milan Kriso</t>
  </si>
  <si>
    <t>Jan Ježek</t>
  </si>
  <si>
    <t>štafeta</t>
  </si>
  <si>
    <t>Umístění</t>
  </si>
  <si>
    <t>start.č.</t>
  </si>
  <si>
    <t>Miroslav Klimeš</t>
  </si>
  <si>
    <t>nikdo</t>
  </si>
  <si>
    <t>body</t>
  </si>
  <si>
    <t xml:space="preserve">O celkovém pořadí dvou nebo více družstev se stejným součtem bodů rozhoduje lepší umístění v požárním útoku. Pokud umístění těchto družstev budou stejná i v požárním útoku, budou v celkovém pořadí shodně hodnocena na dvou nebo více po sobě následujících místech. Pro všechny disciplíny platí, že v případě umístění dvou nebo více družstev na stejném pořadí, budou družstvům započítány do celkového umístění body odpovídající dosaženému pořadí (následující umístění se nepřiřazuje). Družstvu, které nesplní disciplínu, se přiřazuje bodové ohodnocení družstva na poslední pozici (rovnající se počtu soutěžních družstev). Toto platí pro všechna družstva, která danou disciplínu nesplnila. </t>
  </si>
  <si>
    <t xml:space="preserve">V disciplíně štafeta 4x100 m s překážkami rozhodne o pořadí družstva dosažený čas lépe umístěné štafety družstva. Pokud jsou dosažené časy lepších štafet stejné, pak o pořadí družstva rozhoduje součet časů obou štafet. 
      lépe umístěné štafety družstva. Pokud jsou dosažené časy lepších štafet stejné, pak 
      o pořadí družstva rozhoduje součet časů obou štafet. 
</t>
  </si>
  <si>
    <t>V disciplíně požární útok se hodnotí umístění podle dosažených časů. Pokud se dle propozic  provádí v požárním útoku dva pokusy, pak o pořadí rozhoduje při stejném čase v lepších pokusech součet obou pokusů.</t>
  </si>
  <si>
    <t xml:space="preserve">Ve dvojboji se stane vítězem soutěžící, který dosáhne nejnižšího součtu časů úspěš-nějších pokusů v disciplínách běh na 100 m s překážkami a výstup do 4. podlaží cvičné věže. V případě, že dva nebo více soutěžících dosáhnou součtu stejných lepších časů, rozhodne  o jejich umístění součet časů z horších pokusů v obou disciplínách. Bude-li 
i tento výsledek stejný, budou soutěžící hodnoceni na stejném pořadí.
</t>
  </si>
  <si>
    <t xml:space="preserve">V disciplínách běh na 100 m s překážkami a výstup do 4. podlaží cvičné věže rozhod-ne o pořadí družstva součet lepších časů šesti nejlépe umístěných členů družstva.                                     V disciplíně běh na 100 m s překážkami a výstup do 4. podlaží cvičné věže se stane 
 vítězem soutěžící, který dosáhne nejlepšího času. V případě, že dva nebo více soutěžících dosáhnou stejných lepších časů, rozhodne o jejich umístění součet časů z obou pokusů. Bude-li i tento výsledek stejný, budou soutěžící hodnoceni na stejném pořadí.Pokud o umístění rozhoduje součet časů z více pokusů, jsou hodnoceni lépe soutěžící, kteří splní více pokusů.  
</t>
  </si>
  <si>
    <t>Výsledková listina věž</t>
  </si>
  <si>
    <t>Počet Družstev</t>
  </si>
  <si>
    <t>POŽÁRNÍ ÚTOK</t>
  </si>
  <si>
    <t>Štafeta</t>
  </si>
  <si>
    <t>František Slabší</t>
  </si>
  <si>
    <t xml:space="preserve">České Budějovice  </t>
  </si>
  <si>
    <t xml:space="preserve">Písek  </t>
  </si>
  <si>
    <t xml:space="preserve">Tábor  </t>
  </si>
  <si>
    <t xml:space="preserve">Český Krumlov  </t>
  </si>
  <si>
    <t xml:space="preserve">Strakonice  </t>
  </si>
  <si>
    <t xml:space="preserve">Prachatice  </t>
  </si>
  <si>
    <t xml:space="preserve">Jindřichův Hradec  </t>
  </si>
  <si>
    <t>Věž</t>
  </si>
  <si>
    <t>Janovský Martin</t>
  </si>
  <si>
    <t>Fišer Ondřej</t>
  </si>
  <si>
    <t>Řezáč Milan</t>
  </si>
  <si>
    <t>Poledne František</t>
  </si>
  <si>
    <t>Podzimek Michal</t>
  </si>
  <si>
    <t>Dvořák Václav</t>
  </si>
  <si>
    <t>Brožek Josef</t>
  </si>
  <si>
    <t>Svatoň Petr</t>
  </si>
  <si>
    <t>Makovec Radek</t>
  </si>
  <si>
    <t>Mareš Jiří</t>
  </si>
  <si>
    <t>X</t>
  </si>
  <si>
    <t>Suchopár Jiří</t>
  </si>
  <si>
    <t>Louda Petr</t>
  </si>
  <si>
    <t>Habich Michal</t>
  </si>
  <si>
    <t>Vaňač Aleš</t>
  </si>
  <si>
    <t>Černovský Michal</t>
  </si>
  <si>
    <t>Pěnča Ivan</t>
  </si>
  <si>
    <t>Muchl Vladimír</t>
  </si>
  <si>
    <t>Hrach František</t>
  </si>
  <si>
    <t>Pěnča Milan</t>
  </si>
  <si>
    <t>Jakub Kreuz</t>
  </si>
  <si>
    <t>Hüttner Milan</t>
  </si>
  <si>
    <t>Wirth Aleš</t>
  </si>
  <si>
    <t>Klein Adolf</t>
  </si>
  <si>
    <t>Bartuška Jiří</t>
  </si>
  <si>
    <t>Šebest Dušan</t>
  </si>
  <si>
    <t>Moučka Radek</t>
  </si>
  <si>
    <t>Myška Stanislav</t>
  </si>
  <si>
    <t>Ottenschläger Václav</t>
  </si>
  <si>
    <t>Dvořák Jan</t>
  </si>
  <si>
    <t>Fleišmann Tomáš</t>
  </si>
  <si>
    <t>Trnka Luboš</t>
  </si>
  <si>
    <t>Petr Švepeš</t>
  </si>
  <si>
    <t>Pavel Farka</t>
  </si>
  <si>
    <t>Zbyněk Koudelka</t>
  </si>
  <si>
    <t>Šmíd Stanislav</t>
  </si>
  <si>
    <t>Doktor Michal</t>
  </si>
  <si>
    <t>Janů Pavel</t>
  </si>
  <si>
    <t>Ferdan Miroslav</t>
  </si>
  <si>
    <t>Švehla Radim</t>
  </si>
  <si>
    <t>Hrádek Martin</t>
  </si>
  <si>
    <t>Šenkýř Marek</t>
  </si>
  <si>
    <t>Poukar Jaroslav</t>
  </si>
  <si>
    <t>Vondráček Libor</t>
  </si>
  <si>
    <t>Šustr Jiří</t>
  </si>
  <si>
    <t>Jiráň Aleš</t>
  </si>
  <si>
    <t>Cinádr Jiří</t>
  </si>
  <si>
    <t>Jiráň Marek</t>
  </si>
  <si>
    <t>Cais Martin</t>
  </si>
  <si>
    <t>Kouba Jiří</t>
  </si>
  <si>
    <t>Vrhel Petr</t>
  </si>
  <si>
    <t>Nestartuje</t>
  </si>
  <si>
    <t>Fric  Ladislav</t>
  </si>
  <si>
    <t>Kalous  Petr</t>
  </si>
  <si>
    <t>Tratina Karel</t>
  </si>
  <si>
    <t>Kubiš  David</t>
  </si>
  <si>
    <t>Kašpar  Michal</t>
  </si>
  <si>
    <t>Kroupa  Miroslav</t>
  </si>
  <si>
    <t>Vinkelhofer  Miroslav</t>
  </si>
  <si>
    <t>Pešek  Jan</t>
  </si>
  <si>
    <t>Brousil  Michal</t>
  </si>
  <si>
    <t>Smrt Stanislav</t>
  </si>
  <si>
    <t>Havlíček Petr</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</si>
</sst>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Arial"/>
      <charset val="238"/>
    </font>
    <font>
      <sz val="10"/>
      <name val="Times New Roman"/>
      <family val="1"/>
      <charset val="238"/>
    </font>
    <font>
      <b/>
      <sz val="10"/>
      <name val="Arial"/>
      <family val="2"/>
      <charset val="238"/>
    </font>
    <font>
      <b/>
      <sz val="10"/>
      <name val="Times New Roman"/>
      <family val="1"/>
      <charset val="238"/>
    </font>
    <font>
      <sz val="10"/>
      <name val="Arial"/>
      <family val="2"/>
      <charset val="238"/>
    </font>
    <font>
      <b/>
      <sz val="16"/>
      <name val="Arial"/>
      <family val="2"/>
      <charset val="238"/>
    </font>
    <font>
      <sz val="12"/>
      <name val="Times New Roman"/>
      <family val="1"/>
      <charset val="238"/>
    </font>
    <font>
      <b/>
      <sz val="12"/>
      <name val="Arial"/>
      <family val="2"/>
      <charset val="238"/>
    </font>
    <font>
      <b/>
      <sz val="12"/>
      <name val="Times New Roman"/>
      <family val="1"/>
      <charset val="238"/>
    </font>
    <font>
      <b/>
      <sz val="10"/>
      <color rgb="FFFF0000"/>
      <name val="Arial"/>
      <family val="2"/>
      <charset val="238"/>
    </font>
    <font>
      <b/>
      <sz val="11"/>
      <name val="Times New Roman"/>
      <family val="1"/>
      <charset val="238"/>
    </font>
    <font>
      <sz val="11"/>
      <name val="Times New Roman"/>
      <family val="1"/>
      <charset val="238"/>
    </font>
    <font>
      <b/>
      <sz val="72"/>
      <name val="Arial"/>
      <family val="2"/>
      <charset val="238"/>
    </font>
  </fonts>
  <fills count="6">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249977111117893"/>
        <bgColor indexed="64"/>
      </patternFill>
    </fill>
  </fills>
  <borders count="48">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right/>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s>
  <cellStyleXfs count="1">
    <xf numFmtId="0" fontId="0" fillId="0" borderId="0"/>
  </cellStyleXfs>
  <cellXfs count="244">
    <xf numFmtId="0" fontId="0" fillId="0" borderId="0" xfId="0"/>
    <xf numFmtId="0" fontId="2" fillId="2" borderId="1" xfId="0" applyFont="1" applyFill="1" applyBorder="1" applyAlignment="1">
      <alignment horizontal="center" vertical="center" wrapText="1"/>
    </xf>
    <xf numFmtId="2" fontId="4" fillId="2" borderId="2" xfId="0" applyNumberFormat="1" applyFont="1" applyFill="1" applyBorder="1" applyAlignment="1">
      <alignment horizontal="center" vertical="center"/>
    </xf>
    <xf numFmtId="2" fontId="4" fillId="0" borderId="2" xfId="0" applyNumberFormat="1" applyFont="1" applyFill="1" applyBorder="1" applyAlignment="1">
      <alignment horizontal="center" vertical="center"/>
    </xf>
    <xf numFmtId="2" fontId="4" fillId="0" borderId="3" xfId="0" applyNumberFormat="1" applyFont="1" applyFill="1" applyBorder="1" applyAlignment="1">
      <alignment horizontal="center" vertical="center"/>
    </xf>
    <xf numFmtId="0" fontId="2" fillId="0" borderId="4"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3" fillId="0" borderId="5" xfId="0" applyFont="1" applyFill="1" applyBorder="1" applyAlignment="1">
      <alignment horizontal="center" vertical="center" wrapText="1"/>
    </xf>
    <xf numFmtId="0" fontId="0" fillId="0" borderId="0" xfId="0" applyFill="1" applyBorder="1"/>
    <xf numFmtId="2" fontId="4" fillId="0" borderId="15" xfId="0" applyNumberFormat="1" applyFont="1" applyFill="1" applyBorder="1" applyAlignment="1">
      <alignment horizontal="center" vertical="center"/>
    </xf>
    <xf numFmtId="0" fontId="2" fillId="0" borderId="0" xfId="0" applyFont="1"/>
    <xf numFmtId="0" fontId="4" fillId="0" borderId="0" xfId="0" applyFont="1"/>
    <xf numFmtId="0" fontId="3" fillId="0" borderId="0" xfId="0" applyFont="1" applyFill="1" applyBorder="1" applyAlignment="1">
      <alignment horizontal="center" vertical="center" wrapText="1"/>
    </xf>
    <xf numFmtId="2" fontId="4" fillId="0" borderId="0" xfId="0" applyNumberFormat="1" applyFont="1" applyFill="1" applyBorder="1" applyAlignment="1">
      <alignment horizontal="center" vertical="center"/>
    </xf>
    <xf numFmtId="0" fontId="2" fillId="0" borderId="1" xfId="0" applyFont="1" applyBorder="1" applyAlignment="1">
      <alignment horizontal="center" vertical="center"/>
    </xf>
    <xf numFmtId="0" fontId="4" fillId="0" borderId="10" xfId="0" applyFont="1" applyFill="1" applyBorder="1" applyAlignment="1">
      <alignment vertical="center"/>
    </xf>
    <xf numFmtId="2" fontId="4" fillId="2" borderId="10" xfId="0" applyNumberFormat="1" applyFont="1" applyFill="1" applyBorder="1" applyAlignment="1">
      <alignment horizontal="center" vertical="center"/>
    </xf>
    <xf numFmtId="0" fontId="2" fillId="2" borderId="4"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7" fillId="0" borderId="4" xfId="0" applyFont="1" applyBorder="1" applyAlignment="1">
      <alignment horizontal="center" vertical="center"/>
    </xf>
    <xf numFmtId="0" fontId="8" fillId="0" borderId="3" xfId="0" applyFont="1" applyFill="1" applyBorder="1" applyAlignment="1">
      <alignment horizontal="center" wrapText="1"/>
    </xf>
    <xf numFmtId="0" fontId="8" fillId="0" borderId="0" xfId="0" applyFont="1" applyFill="1" applyBorder="1" applyAlignment="1">
      <alignment horizontal="center" wrapText="1"/>
    </xf>
    <xf numFmtId="0" fontId="6" fillId="0" borderId="0" xfId="0" applyFont="1" applyAlignment="1">
      <alignment horizontal="center"/>
    </xf>
    <xf numFmtId="2" fontId="6" fillId="0" borderId="11" xfId="0" applyNumberFormat="1" applyFont="1" applyFill="1" applyBorder="1" applyAlignment="1">
      <alignment horizontal="center"/>
    </xf>
    <xf numFmtId="2" fontId="6" fillId="0" borderId="12" xfId="0" applyNumberFormat="1" applyFont="1" applyFill="1" applyBorder="1" applyAlignment="1">
      <alignment horizontal="center"/>
    </xf>
    <xf numFmtId="0" fontId="6" fillId="0" borderId="3" xfId="0" applyFont="1" applyFill="1" applyBorder="1" applyAlignment="1">
      <alignment horizontal="center"/>
    </xf>
    <xf numFmtId="2" fontId="6" fillId="0" borderId="13" xfId="0" applyNumberFormat="1" applyFont="1" applyFill="1" applyBorder="1" applyAlignment="1">
      <alignment horizontal="center"/>
    </xf>
    <xf numFmtId="0" fontId="8" fillId="0" borderId="1" xfId="0" applyFont="1" applyBorder="1" applyAlignment="1">
      <alignment horizontal="center" vertical="center"/>
    </xf>
    <xf numFmtId="0" fontId="8" fillId="0" borderId="21" xfId="0" applyFont="1" applyBorder="1" applyAlignment="1">
      <alignment horizontal="center" vertical="center"/>
    </xf>
    <xf numFmtId="0" fontId="8" fillId="0" borderId="1" xfId="0" applyFont="1" applyFill="1" applyBorder="1" applyAlignment="1">
      <alignment horizontal="center" vertical="center" wrapText="1"/>
    </xf>
    <xf numFmtId="0" fontId="6" fillId="0" borderId="0" xfId="0" applyFont="1" applyAlignment="1">
      <alignment horizontal="center" vertical="center"/>
    </xf>
    <xf numFmtId="2" fontId="6" fillId="0" borderId="11" xfId="0" applyNumberFormat="1" applyFont="1" applyFill="1" applyBorder="1" applyAlignment="1">
      <alignment horizontal="center" vertical="center"/>
    </xf>
    <xf numFmtId="2" fontId="6" fillId="0" borderId="12" xfId="0" applyNumberFormat="1" applyFont="1" applyFill="1" applyBorder="1" applyAlignment="1">
      <alignment horizontal="center" vertical="center"/>
    </xf>
    <xf numFmtId="0" fontId="6" fillId="0" borderId="3" xfId="0" applyFont="1" applyFill="1" applyBorder="1" applyAlignment="1">
      <alignment horizontal="center" vertical="center"/>
    </xf>
    <xf numFmtId="2" fontId="6" fillId="0" borderId="13" xfId="0" applyNumberFormat="1" applyFont="1" applyFill="1" applyBorder="1" applyAlignment="1">
      <alignment horizontal="center" vertical="center"/>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4" fillId="0" borderId="0" xfId="0" applyFont="1" applyFill="1" applyBorder="1" applyAlignment="1">
      <alignment vertical="center"/>
    </xf>
    <xf numFmtId="0" fontId="4" fillId="0" borderId="0" xfId="0" applyFont="1" applyFill="1" applyBorder="1"/>
    <xf numFmtId="0" fontId="1" fillId="0" borderId="0" xfId="0" applyFont="1" applyFill="1" applyBorder="1" applyAlignment="1">
      <alignment horizontal="justify"/>
    </xf>
    <xf numFmtId="0" fontId="2" fillId="0" borderId="2" xfId="0" applyFont="1" applyBorder="1" applyAlignment="1">
      <alignment horizontal="center" vertical="center"/>
    </xf>
    <xf numFmtId="0" fontId="1" fillId="0" borderId="2" xfId="0" applyFont="1" applyBorder="1" applyAlignment="1">
      <alignment horizontal="justify" vertical="center"/>
    </xf>
    <xf numFmtId="0" fontId="3" fillId="0" borderId="26" xfId="0" applyFont="1" applyFill="1" applyBorder="1" applyAlignment="1">
      <alignment horizontal="center" vertical="center" wrapText="1"/>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1" fillId="0" borderId="6" xfId="0" applyFont="1" applyBorder="1" applyAlignment="1">
      <alignment horizontal="justify"/>
    </xf>
    <xf numFmtId="0" fontId="2" fillId="0" borderId="31" xfId="0" applyFont="1" applyBorder="1" applyAlignment="1">
      <alignment horizontal="center" vertical="center"/>
    </xf>
    <xf numFmtId="0" fontId="2" fillId="0" borderId="1" xfId="0" applyFont="1" applyFill="1" applyBorder="1" applyAlignment="1">
      <alignment horizontal="center" vertical="center"/>
    </xf>
    <xf numFmtId="2" fontId="0" fillId="0" borderId="1" xfId="0" applyNumberFormat="1" applyBorder="1"/>
    <xf numFmtId="0" fontId="4" fillId="0" borderId="1" xfId="0" applyFont="1" applyBorder="1"/>
    <xf numFmtId="0" fontId="1" fillId="0" borderId="0" xfId="0" applyFont="1"/>
    <xf numFmtId="0" fontId="3" fillId="0" borderId="0" xfId="0" applyFont="1"/>
    <xf numFmtId="0" fontId="3" fillId="0" borderId="1" xfId="0" applyFont="1" applyBorder="1" applyAlignment="1">
      <alignment horizontal="center" vertical="center"/>
    </xf>
    <xf numFmtId="2" fontId="1" fillId="0" borderId="1" xfId="0" applyNumberFormat="1" applyFont="1" applyBorder="1"/>
    <xf numFmtId="0" fontId="1" fillId="0" borderId="1" xfId="0" applyFont="1" applyBorder="1"/>
    <xf numFmtId="0" fontId="0" fillId="0" borderId="10" xfId="0" applyBorder="1" applyAlignment="1">
      <alignment horizontal="center"/>
    </xf>
    <xf numFmtId="0" fontId="0" fillId="0" borderId="32" xfId="0" applyBorder="1" applyAlignment="1">
      <alignment horizontal="center"/>
    </xf>
    <xf numFmtId="0" fontId="0" fillId="0" borderId="2" xfId="0" applyBorder="1" applyAlignment="1">
      <alignment horizontal="center"/>
    </xf>
    <xf numFmtId="0" fontId="0" fillId="0" borderId="33" xfId="0" applyBorder="1" applyAlignment="1">
      <alignment horizontal="center"/>
    </xf>
    <xf numFmtId="0" fontId="0" fillId="0" borderId="3" xfId="0" applyBorder="1" applyAlignment="1">
      <alignment horizontal="center"/>
    </xf>
    <xf numFmtId="0" fontId="0" fillId="0" borderId="34" xfId="0" applyBorder="1" applyAlignment="1">
      <alignment horizontal="center"/>
    </xf>
    <xf numFmtId="0" fontId="4" fillId="0" borderId="23" xfId="0" applyFont="1" applyBorder="1" applyAlignment="1">
      <alignment horizontal="center"/>
    </xf>
    <xf numFmtId="0" fontId="4" fillId="0" borderId="26" xfId="0" applyFont="1" applyBorder="1" applyAlignment="1">
      <alignment horizontal="center"/>
    </xf>
    <xf numFmtId="0" fontId="4" fillId="0" borderId="20" xfId="0" applyFont="1" applyBorder="1" applyAlignment="1">
      <alignment horizontal="center"/>
    </xf>
    <xf numFmtId="20" fontId="0" fillId="0" borderId="0" xfId="0" applyNumberFormat="1"/>
    <xf numFmtId="0" fontId="2"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2" fontId="6"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11" fillId="0" borderId="10" xfId="0" applyFont="1" applyFill="1" applyBorder="1" applyAlignment="1">
      <alignment horizontal="center"/>
    </xf>
    <xf numFmtId="0" fontId="11" fillId="0" borderId="2" xfId="0" applyFont="1" applyFill="1" applyBorder="1" applyAlignment="1">
      <alignment horizontal="center"/>
    </xf>
    <xf numFmtId="0" fontId="11" fillId="0" borderId="3"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9" fillId="3" borderId="1" xfId="0" applyFont="1" applyFill="1" applyBorder="1" applyAlignment="1">
      <alignment horizontal="center"/>
    </xf>
    <xf numFmtId="0" fontId="9" fillId="3" borderId="1" xfId="0" applyFont="1" applyFill="1" applyBorder="1" applyAlignment="1">
      <alignment horizontal="center" vertical="center"/>
    </xf>
    <xf numFmtId="0" fontId="4" fillId="0" borderId="2" xfId="0" applyFont="1" applyBorder="1" applyAlignment="1">
      <alignment horizontal="center" vertical="center"/>
    </xf>
    <xf numFmtId="0" fontId="4" fillId="0" borderId="2" xfId="0" applyFont="1" applyFill="1" applyBorder="1" applyAlignment="1">
      <alignment horizontal="center" vertical="center"/>
    </xf>
    <xf numFmtId="0" fontId="2" fillId="0" borderId="2" xfId="0" applyFont="1" applyFill="1" applyBorder="1" applyAlignment="1">
      <alignment horizontal="center" vertical="center"/>
    </xf>
    <xf numFmtId="0" fontId="8" fillId="0" borderId="22" xfId="0" applyFont="1" applyBorder="1" applyAlignment="1">
      <alignment horizontal="center" vertical="center"/>
    </xf>
    <xf numFmtId="0" fontId="0" fillId="0" borderId="0" xfId="0" applyAlignment="1"/>
    <xf numFmtId="0" fontId="6" fillId="0" borderId="0" xfId="0" applyFont="1" applyFill="1" applyBorder="1" applyAlignment="1">
      <alignment horizontal="center" vertical="center"/>
    </xf>
    <xf numFmtId="0" fontId="6" fillId="0" borderId="0" xfId="0" applyFont="1" applyAlignment="1">
      <alignment horizontal="left" vertical="center"/>
    </xf>
    <xf numFmtId="0" fontId="6" fillId="0" borderId="2" xfId="0" applyFont="1" applyBorder="1"/>
    <xf numFmtId="0" fontId="8" fillId="0" borderId="33" xfId="0" applyFont="1" applyBorder="1" applyAlignment="1">
      <alignment horizontal="center" vertical="center"/>
    </xf>
    <xf numFmtId="0" fontId="8" fillId="0" borderId="40" xfId="0" applyFont="1" applyBorder="1" applyAlignment="1">
      <alignment horizontal="center" vertical="center"/>
    </xf>
    <xf numFmtId="0" fontId="6" fillId="0" borderId="2" xfId="0" applyFont="1" applyBorder="1" applyAlignment="1">
      <alignment vertical="top" wrapText="1"/>
    </xf>
    <xf numFmtId="0" fontId="0" fillId="0" borderId="0" xfId="0" applyBorder="1"/>
    <xf numFmtId="2" fontId="4" fillId="0" borderId="10" xfId="0" applyNumberFormat="1" applyFont="1" applyFill="1" applyBorder="1" applyAlignment="1">
      <alignment horizontal="center" vertical="center"/>
    </xf>
    <xf numFmtId="2" fontId="4" fillId="2" borderId="23" xfId="0" applyNumberFormat="1" applyFont="1" applyFill="1" applyBorder="1" applyAlignment="1">
      <alignment horizontal="center" vertical="center"/>
    </xf>
    <xf numFmtId="2" fontId="4" fillId="2" borderId="24" xfId="0" applyNumberFormat="1" applyFont="1" applyFill="1" applyBorder="1" applyAlignment="1">
      <alignment horizontal="center" vertical="center"/>
    </xf>
    <xf numFmtId="2" fontId="0" fillId="0" borderId="20" xfId="0" applyNumberFormat="1" applyBorder="1"/>
    <xf numFmtId="2" fontId="4" fillId="0" borderId="41" xfId="0" applyNumberFormat="1" applyFont="1" applyFill="1" applyBorder="1" applyAlignment="1">
      <alignment horizontal="center" vertical="center"/>
    </xf>
    <xf numFmtId="2" fontId="4" fillId="0" borderId="33" xfId="0" applyNumberFormat="1" applyFont="1" applyFill="1" applyBorder="1" applyAlignment="1">
      <alignment horizontal="center" vertical="center"/>
    </xf>
    <xf numFmtId="0" fontId="1" fillId="0" borderId="10" xfId="0" applyFont="1" applyFill="1" applyBorder="1" applyAlignment="1">
      <alignment horizontal="left" vertical="center" wrapText="1"/>
    </xf>
    <xf numFmtId="2" fontId="4" fillId="0" borderId="32" xfId="0" applyNumberFormat="1" applyFont="1" applyFill="1" applyBorder="1" applyAlignment="1">
      <alignment horizontal="center" vertical="center"/>
    </xf>
    <xf numFmtId="2" fontId="4" fillId="2" borderId="4" xfId="0" applyNumberFormat="1" applyFont="1" applyFill="1" applyBorder="1" applyAlignment="1">
      <alignment horizontal="center" vertical="center"/>
    </xf>
    <xf numFmtId="0" fontId="1" fillId="0" borderId="6" xfId="0" applyFont="1" applyFill="1" applyBorder="1" applyAlignment="1">
      <alignment horizontal="left" vertical="center" wrapText="1"/>
    </xf>
    <xf numFmtId="0" fontId="1" fillId="0" borderId="6" xfId="0" applyFont="1" applyFill="1" applyBorder="1" applyAlignment="1">
      <alignment vertical="center" wrapText="1"/>
    </xf>
    <xf numFmtId="0" fontId="1" fillId="0" borderId="6" xfId="0" applyFont="1" applyBorder="1" applyAlignment="1">
      <alignment horizontal="left" vertical="center"/>
    </xf>
    <xf numFmtId="0" fontId="3" fillId="4" borderId="1" xfId="0" applyFont="1" applyFill="1" applyBorder="1" applyAlignment="1">
      <alignment horizontal="center" vertical="center"/>
    </xf>
    <xf numFmtId="0" fontId="2" fillId="4" borderId="1" xfId="0" applyFont="1" applyFill="1" applyBorder="1" applyAlignment="1">
      <alignment horizontal="center" vertical="center"/>
    </xf>
    <xf numFmtId="0" fontId="1" fillId="0" borderId="0" xfId="0" applyFont="1" applyFill="1" applyBorder="1" applyAlignment="1">
      <alignment horizontal="left" vertical="center" wrapText="1"/>
    </xf>
    <xf numFmtId="0" fontId="1" fillId="0" borderId="0" xfId="0" applyFont="1" applyFill="1" applyBorder="1" applyAlignment="1">
      <alignment vertical="center" wrapText="1"/>
    </xf>
    <xf numFmtId="0" fontId="2" fillId="0" borderId="0" xfId="0" applyFont="1" applyFill="1" applyBorder="1"/>
    <xf numFmtId="2" fontId="1" fillId="0" borderId="0" xfId="0" applyNumberFormat="1" applyFont="1" applyFill="1" applyBorder="1" applyAlignment="1">
      <alignment horizontal="center" vertical="center"/>
    </xf>
    <xf numFmtId="0" fontId="0" fillId="0" borderId="0" xfId="0" applyFill="1" applyBorder="1" applyAlignment="1">
      <alignment horizontal="left" vertical="center"/>
    </xf>
    <xf numFmtId="2" fontId="0" fillId="0" borderId="0" xfId="0" applyNumberFormat="1" applyFill="1" applyBorder="1"/>
    <xf numFmtId="0" fontId="0" fillId="0" borderId="0" xfId="0" applyAlignment="1">
      <alignment horizontal="left" vertical="center" wrapText="1"/>
    </xf>
    <xf numFmtId="0" fontId="11" fillId="0" borderId="11" xfId="0" applyFont="1" applyFill="1" applyBorder="1" applyAlignment="1">
      <alignment horizontal="left" vertical="center"/>
    </xf>
    <xf numFmtId="0" fontId="11" fillId="0" borderId="13" xfId="0" applyFont="1" applyFill="1" applyBorder="1" applyAlignment="1">
      <alignment horizontal="left" vertical="center"/>
    </xf>
    <xf numFmtId="0" fontId="8" fillId="0" borderId="38" xfId="0" applyFont="1" applyFill="1" applyBorder="1" applyAlignment="1">
      <alignment horizontal="center" wrapText="1"/>
    </xf>
    <xf numFmtId="0" fontId="8" fillId="0" borderId="37" xfId="0" applyFont="1" applyFill="1" applyBorder="1" applyAlignment="1">
      <alignment horizontal="center" wrapText="1"/>
    </xf>
    <xf numFmtId="0" fontId="8" fillId="0" borderId="39" xfId="0" applyFont="1" applyFill="1" applyBorder="1" applyAlignment="1">
      <alignment horizontal="center" vertical="center" wrapText="1"/>
    </xf>
    <xf numFmtId="0" fontId="8" fillId="0" borderId="4" xfId="0" applyFont="1" applyBorder="1" applyAlignment="1">
      <alignment horizontal="center" vertical="center"/>
    </xf>
    <xf numFmtId="0" fontId="8" fillId="0" borderId="38"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4" xfId="0" applyFont="1" applyFill="1" applyBorder="1" applyAlignment="1">
      <alignment horizontal="center" wrapText="1"/>
    </xf>
    <xf numFmtId="0" fontId="8" fillId="0" borderId="35"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1" fillId="0" borderId="42" xfId="0" applyFont="1" applyBorder="1" applyAlignment="1">
      <alignment horizontal="justify"/>
    </xf>
    <xf numFmtId="0" fontId="1" fillId="0" borderId="43" xfId="0" applyFont="1" applyBorder="1" applyAlignment="1">
      <alignment horizontal="justify"/>
    </xf>
    <xf numFmtId="0" fontId="4" fillId="0" borderId="0" xfId="0" applyFont="1" applyBorder="1"/>
    <xf numFmtId="0" fontId="2" fillId="0" borderId="0" xfId="0" applyFont="1" applyBorder="1" applyAlignment="1">
      <alignment horizontal="center" vertical="center"/>
    </xf>
    <xf numFmtId="0" fontId="1" fillId="0" borderId="10" xfId="0" applyFont="1" applyFill="1" applyBorder="1" applyAlignment="1">
      <alignment vertical="center"/>
    </xf>
    <xf numFmtId="0" fontId="1" fillId="0" borderId="2" xfId="0" applyFont="1" applyFill="1" applyBorder="1" applyAlignment="1">
      <alignment vertical="center"/>
    </xf>
    <xf numFmtId="0" fontId="1" fillId="0" borderId="3" xfId="0" applyFont="1" applyFill="1" applyBorder="1" applyAlignment="1">
      <alignment vertical="center"/>
    </xf>
    <xf numFmtId="0" fontId="9" fillId="3" borderId="2" xfId="0" applyFont="1" applyFill="1" applyBorder="1" applyAlignment="1">
      <alignment horizontal="center" vertical="center"/>
    </xf>
    <xf numFmtId="2" fontId="0" fillId="0" borderId="2" xfId="0" applyNumberFormat="1" applyBorder="1" applyAlignment="1">
      <alignment horizontal="center" vertical="center"/>
    </xf>
    <xf numFmtId="0" fontId="9" fillId="3" borderId="4" xfId="0" applyFont="1" applyFill="1" applyBorder="1" applyAlignment="1">
      <alignment horizontal="center" vertical="center" wrapText="1"/>
    </xf>
    <xf numFmtId="0" fontId="1" fillId="0" borderId="15" xfId="0" applyFont="1" applyFill="1" applyBorder="1" applyAlignment="1">
      <alignment horizontal="center"/>
    </xf>
    <xf numFmtId="0" fontId="1" fillId="0" borderId="2" xfId="0" applyFont="1" applyFill="1" applyBorder="1" applyAlignment="1">
      <alignment horizontal="center"/>
    </xf>
    <xf numFmtId="0" fontId="1" fillId="0" borderId="8" xfId="0" applyFont="1" applyFill="1" applyBorder="1" applyAlignment="1">
      <alignment horizontal="center"/>
    </xf>
    <xf numFmtId="0" fontId="1" fillId="0" borderId="3" xfId="0" applyFont="1" applyFill="1" applyBorder="1" applyAlignment="1">
      <alignment horizontal="center" vertical="center"/>
    </xf>
    <xf numFmtId="0" fontId="10" fillId="0" borderId="4" xfId="0" applyFont="1" applyBorder="1" applyAlignment="1">
      <alignment horizontal="center" vertical="center"/>
    </xf>
    <xf numFmtId="0" fontId="10" fillId="0" borderId="40"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11" fillId="0" borderId="3" xfId="0" applyFont="1" applyFill="1" applyBorder="1" applyAlignment="1">
      <alignment vertical="center" wrapText="1"/>
    </xf>
    <xf numFmtId="0" fontId="8" fillId="0" borderId="10" xfId="0" applyFont="1" applyFill="1" applyBorder="1" applyAlignment="1">
      <alignment horizontal="center" wrapText="1"/>
    </xf>
    <xf numFmtId="0" fontId="10" fillId="0" borderId="22" xfId="0" applyFont="1" applyBorder="1" applyAlignment="1">
      <alignment horizontal="center" vertical="center"/>
    </xf>
    <xf numFmtId="0" fontId="10" fillId="0" borderId="4" xfId="0" applyFont="1" applyFill="1" applyBorder="1" applyAlignment="1">
      <alignment horizontal="center" wrapText="1"/>
    </xf>
    <xf numFmtId="0" fontId="10" fillId="0" borderId="4" xfId="0" applyFont="1" applyFill="1" applyBorder="1" applyAlignment="1">
      <alignment horizontal="center" vertical="center" wrapText="1"/>
    </xf>
    <xf numFmtId="0" fontId="10" fillId="0" borderId="4" xfId="0" applyFont="1" applyFill="1" applyBorder="1" applyAlignment="1">
      <alignment horizontal="left" vertical="center" wrapText="1"/>
    </xf>
    <xf numFmtId="0" fontId="1" fillId="0" borderId="6" xfId="0" applyFont="1" applyBorder="1" applyAlignment="1">
      <alignment vertical="top" wrapText="1"/>
    </xf>
    <xf numFmtId="0" fontId="1" fillId="0" borderId="42" xfId="0" applyFont="1" applyFill="1" applyBorder="1" applyAlignment="1">
      <alignment vertical="center" wrapText="1"/>
    </xf>
    <xf numFmtId="0" fontId="8" fillId="0" borderId="22" xfId="0" applyFont="1" applyBorder="1" applyAlignment="1">
      <alignment horizontal="center" vertical="center"/>
    </xf>
    <xf numFmtId="0" fontId="8" fillId="0" borderId="35" xfId="0" applyFont="1" applyBorder="1" applyAlignment="1">
      <alignment horizontal="center" vertical="center"/>
    </xf>
    <xf numFmtId="0" fontId="6" fillId="0" borderId="0" xfId="0" applyFont="1" applyBorder="1" applyAlignment="1">
      <alignment vertical="center" wrapText="1"/>
    </xf>
    <xf numFmtId="0" fontId="6"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0" fillId="0" borderId="0" xfId="0"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justify" vertical="center"/>
    </xf>
    <xf numFmtId="0" fontId="8" fillId="0" borderId="0" xfId="0" applyFont="1" applyBorder="1" applyAlignment="1">
      <alignment vertical="center" wrapText="1"/>
    </xf>
    <xf numFmtId="0" fontId="8" fillId="0" borderId="0" xfId="0" applyFont="1" applyBorder="1" applyAlignment="1">
      <alignment horizontal="center" vertical="center"/>
    </xf>
    <xf numFmtId="0" fontId="6" fillId="0" borderId="0" xfId="0" applyFont="1" applyBorder="1"/>
    <xf numFmtId="0" fontId="6" fillId="0" borderId="0" xfId="0" applyFont="1" applyBorder="1" applyAlignment="1">
      <alignment horizontal="center" vertical="center" wrapText="1"/>
    </xf>
    <xf numFmtId="0" fontId="8" fillId="0" borderId="37" xfId="0" applyFont="1" applyBorder="1" applyAlignment="1">
      <alignment horizontal="center" vertical="center"/>
    </xf>
    <xf numFmtId="0" fontId="8" fillId="0" borderId="14" xfId="0" applyFont="1" applyBorder="1" applyAlignment="1">
      <alignment horizontal="center" vertical="center"/>
    </xf>
    <xf numFmtId="0" fontId="8" fillId="0" borderId="0" xfId="0" applyFont="1" applyBorder="1" applyAlignment="1">
      <alignment horizontal="center" vertical="center"/>
    </xf>
    <xf numFmtId="0" fontId="8" fillId="0" borderId="4" xfId="0" applyFont="1" applyFill="1" applyBorder="1" applyAlignment="1">
      <alignment horizontal="left" vertical="center" wrapText="1"/>
    </xf>
    <xf numFmtId="0" fontId="8" fillId="0" borderId="2" xfId="0" applyFont="1" applyBorder="1" applyAlignment="1">
      <alignment horizontal="center" vertical="center"/>
    </xf>
    <xf numFmtId="0" fontId="11" fillId="0" borderId="10" xfId="0" applyNumberFormat="1" applyFont="1" applyFill="1" applyBorder="1" applyAlignment="1">
      <alignment horizontal="left" vertical="center" wrapText="1"/>
    </xf>
    <xf numFmtId="0" fontId="11" fillId="0" borderId="3" xfId="0" applyNumberFormat="1" applyFont="1" applyFill="1" applyBorder="1" applyAlignment="1">
      <alignment horizontal="left" vertical="center" wrapText="1"/>
    </xf>
    <xf numFmtId="0" fontId="11" fillId="0" borderId="10" xfId="0" applyFont="1" applyBorder="1"/>
    <xf numFmtId="0" fontId="10" fillId="0" borderId="40" xfId="0" applyFont="1" applyBorder="1" applyAlignment="1">
      <alignment horizontal="center" vertical="center"/>
    </xf>
    <xf numFmtId="0" fontId="10" fillId="0" borderId="40" xfId="0" applyFont="1" applyFill="1" applyBorder="1" applyAlignment="1">
      <alignment horizontal="center" wrapText="1"/>
    </xf>
    <xf numFmtId="0" fontId="10" fillId="0" borderId="40"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2" fontId="4" fillId="2" borderId="35" xfId="0" applyNumberFormat="1" applyFont="1" applyFill="1" applyBorder="1" applyAlignment="1">
      <alignment horizontal="center" vertical="center"/>
    </xf>
    <xf numFmtId="2" fontId="4" fillId="2" borderId="45" xfId="0" applyNumberFormat="1" applyFont="1" applyFill="1" applyBorder="1" applyAlignment="1">
      <alignment horizontal="center" vertical="center"/>
    </xf>
    <xf numFmtId="2" fontId="4" fillId="5" borderId="45" xfId="0" applyNumberFormat="1" applyFont="1" applyFill="1" applyBorder="1" applyAlignment="1">
      <alignment horizontal="center" vertical="center"/>
    </xf>
    <xf numFmtId="2" fontId="4" fillId="2" borderId="46" xfId="0" applyNumberFormat="1" applyFont="1" applyFill="1" applyBorder="1" applyAlignment="1">
      <alignment horizontal="center" vertical="center"/>
    </xf>
    <xf numFmtId="0" fontId="3" fillId="0" borderId="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11" fillId="0" borderId="2" xfId="0" applyNumberFormat="1"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2" xfId="0" applyFont="1" applyFill="1" applyBorder="1" applyAlignment="1">
      <alignment vertical="center" wrapText="1"/>
    </xf>
    <xf numFmtId="0" fontId="11" fillId="0" borderId="2" xfId="0" applyFont="1" applyBorder="1"/>
    <xf numFmtId="2" fontId="4" fillId="0" borderId="11" xfId="0" applyNumberFormat="1" applyFont="1" applyFill="1" applyBorder="1" applyAlignment="1">
      <alignment horizontal="center" vertical="center"/>
    </xf>
    <xf numFmtId="2" fontId="4" fillId="0" borderId="12" xfId="0" applyNumberFormat="1" applyFont="1" applyFill="1" applyBorder="1" applyAlignment="1">
      <alignment horizontal="center" vertical="center"/>
    </xf>
    <xf numFmtId="2" fontId="4" fillId="0" borderId="13" xfId="0" applyNumberFormat="1" applyFont="1" applyFill="1" applyBorder="1" applyAlignment="1">
      <alignment horizontal="center" vertical="center"/>
    </xf>
    <xf numFmtId="2" fontId="9" fillId="3" borderId="47" xfId="0" applyNumberFormat="1" applyFont="1" applyFill="1" applyBorder="1" applyAlignment="1">
      <alignment horizontal="center" vertical="center"/>
    </xf>
    <xf numFmtId="2" fontId="9" fillId="3" borderId="45" xfId="0" applyNumberFormat="1" applyFont="1" applyFill="1" applyBorder="1" applyAlignment="1">
      <alignment horizontal="center" vertical="center"/>
    </xf>
    <xf numFmtId="2" fontId="9" fillId="3" borderId="46" xfId="0" applyNumberFormat="1" applyFont="1" applyFill="1" applyBorder="1" applyAlignment="1">
      <alignment horizontal="center" vertical="center"/>
    </xf>
    <xf numFmtId="2" fontId="1" fillId="2" borderId="11" xfId="0" applyNumberFormat="1" applyFont="1" applyFill="1" applyBorder="1" applyAlignment="1">
      <alignment horizontal="center" vertical="center"/>
    </xf>
    <xf numFmtId="0" fontId="6" fillId="0" borderId="0" xfId="0" applyFont="1"/>
    <xf numFmtId="0" fontId="8" fillId="0" borderId="2" xfId="0" applyFont="1" applyBorder="1"/>
    <xf numFmtId="0" fontId="8" fillId="0" borderId="2" xfId="0" applyFont="1" applyFill="1" applyBorder="1" applyAlignment="1">
      <alignment horizontal="center" vertical="center"/>
    </xf>
    <xf numFmtId="0" fontId="8" fillId="0" borderId="2" xfId="0" applyFont="1" applyBorder="1" applyAlignment="1">
      <alignment horizontal="left" vertical="center"/>
    </xf>
    <xf numFmtId="0" fontId="6" fillId="0" borderId="0" xfId="0" applyFont="1" applyBorder="1" applyAlignment="1">
      <alignment horizontal="center" vertical="center"/>
    </xf>
    <xf numFmtId="0" fontId="8" fillId="0" borderId="2" xfId="0" applyFont="1" applyFill="1" applyBorder="1" applyAlignment="1">
      <alignment horizontal="left" vertical="center"/>
    </xf>
    <xf numFmtId="0" fontId="6" fillId="0" borderId="2" xfId="0" applyFont="1" applyBorder="1" applyAlignment="1">
      <alignment horizontal="center" vertical="center"/>
    </xf>
    <xf numFmtId="49" fontId="6" fillId="0" borderId="2" xfId="0" applyNumberFormat="1" applyFont="1" applyBorder="1"/>
    <xf numFmtId="49" fontId="6" fillId="0" borderId="2" xfId="0" applyNumberFormat="1" applyFont="1" applyBorder="1" applyAlignment="1">
      <alignment horizontal="center" vertical="center"/>
    </xf>
    <xf numFmtId="0" fontId="8" fillId="0" borderId="0" xfId="0" applyFont="1"/>
    <xf numFmtId="0" fontId="8" fillId="0" borderId="0" xfId="0" applyFont="1" applyBorder="1"/>
    <xf numFmtId="0" fontId="11" fillId="0" borderId="2" xfId="0" applyFont="1" applyFill="1" applyBorder="1" applyAlignment="1">
      <alignment horizontal="left" vertical="top" wrapText="1"/>
    </xf>
    <xf numFmtId="0" fontId="3" fillId="3" borderId="2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wrapText="1"/>
    </xf>
    <xf numFmtId="0" fontId="2" fillId="0" borderId="9"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4" xfId="0" applyFont="1" applyFill="1" applyBorder="1" applyAlignment="1">
      <alignment horizontal="center" vertical="center"/>
    </xf>
    <xf numFmtId="0" fontId="12" fillId="0" borderId="4"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5" fillId="0" borderId="9" xfId="0" applyFont="1" applyBorder="1" applyAlignment="1">
      <alignment horizontal="center" vertical="center"/>
    </xf>
    <xf numFmtId="0" fontId="5" fillId="0" borderId="21" xfId="0" applyFont="1" applyBorder="1" applyAlignment="1">
      <alignment horizontal="center" vertical="center"/>
    </xf>
    <xf numFmtId="0" fontId="5" fillId="0" borderId="14" xfId="0" applyFont="1" applyBorder="1" applyAlignment="1">
      <alignment horizontal="center" vertical="center"/>
    </xf>
    <xf numFmtId="0" fontId="2" fillId="0" borderId="0" xfId="0" applyFont="1" applyFill="1" applyBorder="1" applyAlignment="1">
      <alignment horizontal="center" vertical="center"/>
    </xf>
    <xf numFmtId="0" fontId="0" fillId="0" borderId="21" xfId="0" applyBorder="1" applyAlignment="1">
      <alignment horizontal="center" vertical="center"/>
    </xf>
    <xf numFmtId="0" fontId="0" fillId="0" borderId="14" xfId="0" applyBorder="1" applyAlignment="1">
      <alignment horizontal="center" vertical="center"/>
    </xf>
    <xf numFmtId="0" fontId="0" fillId="0" borderId="0" xfId="0" applyAlignment="1">
      <alignment horizontal="left" vertical="center" wrapText="1"/>
    </xf>
    <xf numFmtId="0" fontId="2" fillId="0" borderId="0" xfId="0" applyFont="1" applyAlignment="1">
      <alignment horizontal="center" vertical="center"/>
    </xf>
    <xf numFmtId="0" fontId="2" fillId="0" borderId="44" xfId="0" applyFont="1" applyBorder="1" applyAlignment="1">
      <alignment horizontal="center" vertical="center"/>
    </xf>
    <xf numFmtId="0" fontId="1" fillId="0" borderId="0" xfId="0" applyFont="1" applyFill="1" applyBorder="1" applyAlignment="1">
      <alignment horizontal="justify" vertical="center" wrapText="1"/>
    </xf>
    <xf numFmtId="0" fontId="0" fillId="0" borderId="0" xfId="0" applyAlignment="1"/>
    <xf numFmtId="0" fontId="8" fillId="0" borderId="2" xfId="0" applyFont="1" applyBorder="1" applyAlignment="1">
      <alignment horizontal="center" vertical="center"/>
    </xf>
    <xf numFmtId="0" fontId="6" fillId="0" borderId="0" xfId="0" applyFont="1" applyBorder="1" applyAlignment="1">
      <alignment horizontal="center" vertical="center" wrapText="1"/>
    </xf>
    <xf numFmtId="0" fontId="10" fillId="0" borderId="42" xfId="0" applyFont="1" applyBorder="1" applyAlignment="1">
      <alignment horizontal="center" vertical="center"/>
    </xf>
    <xf numFmtId="0" fontId="0" fillId="0" borderId="43" xfId="0" applyBorder="1" applyAlignment="1">
      <alignment horizontal="center" vertical="center"/>
    </xf>
    <xf numFmtId="0" fontId="10" fillId="0" borderId="5" xfId="0" applyFont="1" applyBorder="1" applyAlignment="1">
      <alignment horizontal="center" vertical="center"/>
    </xf>
    <xf numFmtId="0" fontId="0" fillId="0" borderId="7" xfId="0" applyBorder="1" applyAlignment="1">
      <alignment horizontal="center" vertical="center"/>
    </xf>
    <xf numFmtId="0" fontId="8" fillId="0" borderId="22"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30" xfId="0" applyFont="1" applyBorder="1" applyAlignment="1">
      <alignment horizontal="center" vertical="center"/>
    </xf>
    <xf numFmtId="0" fontId="8" fillId="0" borderId="38" xfId="0" applyFont="1" applyBorder="1" applyAlignment="1">
      <alignment horizontal="center" vertical="center"/>
    </xf>
    <xf numFmtId="0" fontId="8" fillId="0" borderId="37" xfId="0" applyFont="1" applyBorder="1" applyAlignment="1">
      <alignment horizontal="center" vertical="center"/>
    </xf>
    <xf numFmtId="0" fontId="8" fillId="0" borderId="39" xfId="0" applyFont="1" applyBorder="1" applyAlignment="1">
      <alignment horizontal="center" vertical="center"/>
    </xf>
    <xf numFmtId="0" fontId="8" fillId="0" borderId="17" xfId="0" applyFont="1" applyBorder="1" applyAlignment="1">
      <alignment horizontal="center" vertical="center"/>
    </xf>
    <xf numFmtId="0" fontId="8" fillId="0" borderId="0" xfId="0" applyFont="1" applyBorder="1" applyAlignment="1">
      <alignment horizontal="center" vertical="center"/>
    </xf>
    <xf numFmtId="0" fontId="8" fillId="0" borderId="29" xfId="0" applyFont="1" applyBorder="1" applyAlignment="1">
      <alignment horizontal="center" vertical="center"/>
    </xf>
    <xf numFmtId="0" fontId="8" fillId="0" borderId="18" xfId="0" applyFont="1" applyBorder="1" applyAlignment="1">
      <alignment horizontal="center" vertical="center"/>
    </xf>
    <xf numFmtId="0" fontId="8" fillId="0" borderId="8" xfId="0" applyFont="1" applyBorder="1" applyAlignment="1">
      <alignment horizontal="center" vertical="center"/>
    </xf>
    <xf numFmtId="0" fontId="8" fillId="0" borderId="16" xfId="0" applyFont="1" applyBorder="1" applyAlignment="1">
      <alignment horizontal="center" vertical="center"/>
    </xf>
  </cellXfs>
  <cellStyles count="1">
    <cellStyle name="Normální"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2"/>
  <sheetViews>
    <sheetView view="pageBreakPreview" zoomScale="110" zoomScaleNormal="100" zoomScaleSheetLayoutView="110" workbookViewId="0">
      <selection activeCell="O37" sqref="O37"/>
    </sheetView>
  </sheetViews>
  <sheetFormatPr defaultRowHeight="12.75" x14ac:dyDescent="0.2"/>
  <cols>
    <col min="2" max="2" width="0.85546875" customWidth="1"/>
    <col min="3" max="3" width="6.42578125" customWidth="1"/>
    <col min="4" max="4" width="31.5703125" customWidth="1"/>
    <col min="5" max="5" width="19.5703125" style="53" customWidth="1"/>
    <col min="8" max="8" width="9.85546875" customWidth="1"/>
    <col min="10" max="10" width="12" bestFit="1" customWidth="1"/>
    <col min="12" max="12" width="0.85546875" customWidth="1"/>
    <col min="14" max="14" width="18.5703125" customWidth="1"/>
    <col min="15" max="15" width="15.42578125" customWidth="1"/>
    <col min="18" max="18" width="9.85546875" customWidth="1"/>
    <col min="19" max="19" width="11" customWidth="1"/>
  </cols>
  <sheetData>
    <row r="1" spans="1:19" ht="21" thickBot="1" x14ac:dyDescent="0.25">
      <c r="C1" s="214" t="s">
        <v>51</v>
      </c>
      <c r="D1" s="215"/>
      <c r="E1" s="215"/>
      <c r="F1" s="215"/>
      <c r="G1" s="215"/>
      <c r="H1" s="216"/>
    </row>
    <row r="2" spans="1:19" ht="39" customHeight="1" thickBot="1" x14ac:dyDescent="0.25">
      <c r="A2" s="21" t="s">
        <v>1</v>
      </c>
      <c r="C2" s="5" t="s">
        <v>10</v>
      </c>
      <c r="D2" s="5" t="s">
        <v>0</v>
      </c>
      <c r="E2" s="179" t="s">
        <v>2</v>
      </c>
      <c r="F2" s="180" t="s">
        <v>3</v>
      </c>
      <c r="G2" s="5" t="s">
        <v>4</v>
      </c>
      <c r="H2" s="1" t="s">
        <v>5</v>
      </c>
      <c r="P2" s="217"/>
      <c r="Q2" s="217"/>
    </row>
    <row r="3" spans="1:19" ht="15.75" thickBot="1" x14ac:dyDescent="0.25">
      <c r="A3" s="37">
        <f t="shared" ref="A3:A34" si="0">RANK(H3,$H$3:$H$72,1)</f>
        <v>34</v>
      </c>
      <c r="C3" s="7">
        <v>1</v>
      </c>
      <c r="D3" s="167" t="str">
        <f>IF(přihlášky!$F$17="X",přihlášky!$E$17,přihlášky!H16)</f>
        <v>Trnka Luboš</v>
      </c>
      <c r="E3" s="129" t="str">
        <f>Startovky!E4</f>
        <v xml:space="preserve">České Budějovice  </v>
      </c>
      <c r="F3" s="91">
        <v>23.67</v>
      </c>
      <c r="G3" s="185">
        <v>24.31</v>
      </c>
      <c r="H3" s="175">
        <f t="shared" ref="H3:H34" si="1">IF(AND(F3=0,G3=0),"diskval.",IF(AND(F3&gt;0,G3&gt;0),MIN(F3:G3),IF(F3&gt;0,F3,G3)))</f>
        <v>23.67</v>
      </c>
      <c r="K3" s="10"/>
      <c r="M3" s="208" t="str">
        <f>přihlášky!$C$7</f>
        <v xml:space="preserve">České Budějovice  </v>
      </c>
      <c r="N3" s="209"/>
      <c r="O3" s="209"/>
      <c r="P3" s="209"/>
      <c r="Q3" s="210"/>
    </row>
    <row r="4" spans="1:19" ht="12.75" customHeight="1" thickBot="1" x14ac:dyDescent="0.25">
      <c r="A4" s="37">
        <f t="shared" si="0"/>
        <v>22</v>
      </c>
      <c r="C4" s="173">
        <v>2</v>
      </c>
      <c r="D4" s="181" t="str">
        <f>IF(přihlášky!$F$30="X",přihlášky!$E$30,přihlášky!$H$30)</f>
        <v>Fric  Ladislav</v>
      </c>
      <c r="E4" s="130" t="str">
        <f>Startovky!E5</f>
        <v xml:space="preserve">Písek  </v>
      </c>
      <c r="F4" s="3">
        <v>21.85</v>
      </c>
      <c r="G4" s="186">
        <v>22.38</v>
      </c>
      <c r="H4" s="176">
        <f t="shared" si="1"/>
        <v>21.85</v>
      </c>
      <c r="J4" s="211">
        <v>1</v>
      </c>
      <c r="K4" s="37">
        <v>1</v>
      </c>
      <c r="M4" s="38">
        <v>64</v>
      </c>
      <c r="N4" s="100" t="s">
        <v>39</v>
      </c>
      <c r="O4" s="130" t="s">
        <v>56</v>
      </c>
      <c r="P4" s="3">
        <v>15.5</v>
      </c>
      <c r="Q4" s="96">
        <v>14.86</v>
      </c>
      <c r="R4" s="93">
        <v>14.86</v>
      </c>
    </row>
    <row r="5" spans="1:19" ht="15.75" thickBot="1" x14ac:dyDescent="0.25">
      <c r="A5" s="37">
        <f t="shared" si="0"/>
        <v>29</v>
      </c>
      <c r="C5" s="173">
        <v>3</v>
      </c>
      <c r="D5" s="181" t="str">
        <f>IF(přihlášky!$F$43="X",přihlášky!$E$43,přihlášky!$H$43)</f>
        <v>Janovský Martin</v>
      </c>
      <c r="E5" s="130" t="str">
        <f>Startovky!E6</f>
        <v xml:space="preserve">Tábor  </v>
      </c>
      <c r="F5" s="3">
        <v>26.11</v>
      </c>
      <c r="G5" s="186">
        <v>22.39</v>
      </c>
      <c r="H5" s="176">
        <f t="shared" si="1"/>
        <v>22.39</v>
      </c>
      <c r="J5" s="212"/>
      <c r="K5" s="38">
        <v>6</v>
      </c>
      <c r="M5" s="38">
        <v>15</v>
      </c>
      <c r="N5" s="100" t="s">
        <v>36</v>
      </c>
      <c r="O5" s="130" t="s">
        <v>56</v>
      </c>
      <c r="P5" s="3">
        <v>19.63</v>
      </c>
      <c r="Q5" s="96">
        <v>16.32</v>
      </c>
      <c r="R5" s="93">
        <v>16.32</v>
      </c>
    </row>
    <row r="6" spans="1:19" ht="12.75" customHeight="1" thickBot="1" x14ac:dyDescent="0.25">
      <c r="A6" s="37">
        <f t="shared" si="0"/>
        <v>51</v>
      </c>
      <c r="C6" s="173">
        <v>4</v>
      </c>
      <c r="D6" s="181" t="str">
        <f>IF(přihlášky!$F$56="X",přihlášky!$E$56,přihlášky!$H$56)</f>
        <v>Hüttner Milan</v>
      </c>
      <c r="E6" s="130" t="str">
        <f>Startovky!E7</f>
        <v xml:space="preserve">Český Krumlov  </v>
      </c>
      <c r="F6" s="3">
        <v>42.58</v>
      </c>
      <c r="G6" s="186">
        <v>40.83</v>
      </c>
      <c r="H6" s="176">
        <f t="shared" si="1"/>
        <v>40.83</v>
      </c>
      <c r="I6" s="10"/>
      <c r="J6" s="212"/>
      <c r="K6" s="38">
        <v>10</v>
      </c>
      <c r="M6" s="38">
        <v>22</v>
      </c>
      <c r="N6" s="102" t="s">
        <v>43</v>
      </c>
      <c r="O6" s="130" t="s">
        <v>56</v>
      </c>
      <c r="P6" s="3">
        <v>20.82</v>
      </c>
      <c r="Q6" s="96">
        <v>18.690000000000001</v>
      </c>
      <c r="R6" s="93">
        <v>18.690000000000001</v>
      </c>
    </row>
    <row r="7" spans="1:19" ht="12.75" customHeight="1" thickBot="1" x14ac:dyDescent="0.25">
      <c r="A7" s="37">
        <f t="shared" si="0"/>
        <v>37</v>
      </c>
      <c r="C7" s="173">
        <v>5</v>
      </c>
      <c r="D7" s="181" t="str">
        <f>IF(přihlášky!$F$69="X",přihlášky!$E$69,přihlášky!$H$69)</f>
        <v>Suchopár Jiří</v>
      </c>
      <c r="E7" s="130" t="str">
        <f>Startovky!E8</f>
        <v xml:space="preserve">Strakonice  </v>
      </c>
      <c r="F7" s="3">
        <v>25.31</v>
      </c>
      <c r="G7" s="186">
        <v>23.91</v>
      </c>
      <c r="H7" s="176">
        <f t="shared" si="1"/>
        <v>23.91</v>
      </c>
      <c r="J7" s="212"/>
      <c r="K7" s="38">
        <v>12</v>
      </c>
      <c r="M7" s="38">
        <v>8</v>
      </c>
      <c r="N7" s="101" t="s">
        <v>38</v>
      </c>
      <c r="O7" s="130" t="s">
        <v>56</v>
      </c>
      <c r="P7" s="3">
        <v>19.57</v>
      </c>
      <c r="Q7" s="96">
        <v>25.95</v>
      </c>
      <c r="R7" s="93">
        <v>19.57</v>
      </c>
    </row>
    <row r="8" spans="1:19" ht="15.75" thickBot="1" x14ac:dyDescent="0.25">
      <c r="A8" s="37">
        <f t="shared" si="0"/>
        <v>38</v>
      </c>
      <c r="C8" s="173">
        <v>6</v>
      </c>
      <c r="D8" s="181" t="str">
        <f>IF(přihlášky!$F$82="X",přihlášky!$E$82,přihlášky!$H$82)</f>
        <v>Havlíček Petr</v>
      </c>
      <c r="E8" s="130" t="str">
        <f>Startovky!E9</f>
        <v xml:space="preserve">Prachatice  </v>
      </c>
      <c r="F8" s="3">
        <v>28.31</v>
      </c>
      <c r="G8" s="186">
        <v>24.23</v>
      </c>
      <c r="H8" s="176">
        <f t="shared" si="1"/>
        <v>24.23</v>
      </c>
      <c r="J8" s="212"/>
      <c r="K8" s="38">
        <v>28</v>
      </c>
      <c r="M8" s="38">
        <v>50</v>
      </c>
      <c r="N8" s="100" t="s">
        <v>97</v>
      </c>
      <c r="O8" s="130" t="s">
        <v>56</v>
      </c>
      <c r="P8" s="3">
        <v>23.64</v>
      </c>
      <c r="Q8" s="96">
        <v>22.35</v>
      </c>
      <c r="R8" s="93">
        <v>22.35</v>
      </c>
    </row>
    <row r="9" spans="1:19" ht="13.5" customHeight="1" thickBot="1" x14ac:dyDescent="0.25">
      <c r="A9" s="37">
        <f t="shared" si="0"/>
        <v>8</v>
      </c>
      <c r="C9" s="173">
        <v>7</v>
      </c>
      <c r="D9" s="181" t="str">
        <f>IF(přihlášky!$F$95="X",přihlášky!$E$95,přihlášky!$H$95)</f>
        <v>Šmíd Stanislav</v>
      </c>
      <c r="E9" s="130" t="str">
        <f>Startovky!E10</f>
        <v xml:space="preserve">Jindřichův Hradec  </v>
      </c>
      <c r="F9" s="3">
        <v>17.309999999999999</v>
      </c>
      <c r="G9" s="186">
        <v>17.73</v>
      </c>
      <c r="H9" s="176">
        <f t="shared" si="1"/>
        <v>17.309999999999999</v>
      </c>
      <c r="J9" s="213"/>
      <c r="K9" s="39">
        <v>31</v>
      </c>
      <c r="M9" s="38">
        <v>57</v>
      </c>
      <c r="N9" s="100" t="s">
        <v>98</v>
      </c>
      <c r="O9" s="130" t="s">
        <v>56</v>
      </c>
      <c r="P9" s="3">
        <v>27.35</v>
      </c>
      <c r="Q9" s="96">
        <v>23.42</v>
      </c>
      <c r="R9" s="93">
        <v>23.42</v>
      </c>
    </row>
    <row r="10" spans="1:19" ht="15.75" thickBot="1" x14ac:dyDescent="0.25">
      <c r="A10" s="37">
        <f t="shared" si="0"/>
        <v>12</v>
      </c>
      <c r="C10" s="173">
        <v>8</v>
      </c>
      <c r="D10" s="181" t="str">
        <f>IF(přihlášky!$F$18="X",přihlášky!$E$18,přihlášky!H17)</f>
        <v>Milan Kriso</v>
      </c>
      <c r="E10" s="130" t="str">
        <f>Startovky!E11</f>
        <v xml:space="preserve">České Budějovice  </v>
      </c>
      <c r="F10" s="3">
        <v>19.57</v>
      </c>
      <c r="G10" s="186">
        <v>25.95</v>
      </c>
      <c r="H10" s="177">
        <f t="shared" si="1"/>
        <v>19.57</v>
      </c>
      <c r="J10" s="14" t="s">
        <v>27</v>
      </c>
      <c r="K10" s="104">
        <v>2</v>
      </c>
      <c r="R10" s="51">
        <f>SUM(R4:R9)</f>
        <v>115.21</v>
      </c>
      <c r="S10" s="52" t="s">
        <v>35</v>
      </c>
    </row>
    <row r="11" spans="1:19" ht="15.75" thickBot="1" x14ac:dyDescent="0.25">
      <c r="A11" s="37">
        <f t="shared" si="0"/>
        <v>20</v>
      </c>
      <c r="C11" s="173">
        <v>9</v>
      </c>
      <c r="D11" s="181" t="str">
        <f>IF(přihlášky!$F$31="X",přihlášky!$E$31,přihlášky!$H$31)</f>
        <v>Kalous  Petr</v>
      </c>
      <c r="E11" s="130" t="str">
        <f>Startovky!E12</f>
        <v xml:space="preserve">Písek  </v>
      </c>
      <c r="F11" s="3">
        <v>21.19</v>
      </c>
      <c r="G11" s="186">
        <v>21.32</v>
      </c>
      <c r="H11" s="176">
        <f t="shared" si="1"/>
        <v>21.19</v>
      </c>
    </row>
    <row r="12" spans="1:19" ht="15.75" thickBot="1" x14ac:dyDescent="0.25">
      <c r="A12" s="37">
        <f t="shared" si="0"/>
        <v>45</v>
      </c>
      <c r="C12" s="173">
        <v>10</v>
      </c>
      <c r="D12" s="181" t="str">
        <f>IF(přihlášky!$F$44="X",přihlášky!$E$44,přihlášky!$H$44)</f>
        <v>Fišer Ondřej</v>
      </c>
      <c r="E12" s="130" t="str">
        <f>Startovky!E13</f>
        <v xml:space="preserve">Tábor  </v>
      </c>
      <c r="F12" s="3">
        <v>30.96</v>
      </c>
      <c r="G12" s="186">
        <v>28.21</v>
      </c>
      <c r="H12" s="176">
        <f t="shared" si="1"/>
        <v>28.21</v>
      </c>
      <c r="K12" s="10"/>
      <c r="M12" s="208" t="str">
        <f>přihlášky!$C$8</f>
        <v xml:space="preserve">Písek  </v>
      </c>
      <c r="N12" s="209"/>
      <c r="O12" s="209"/>
      <c r="P12" s="209"/>
      <c r="Q12" s="210"/>
    </row>
    <row r="13" spans="1:19" ht="15.75" thickBot="1" x14ac:dyDescent="0.25">
      <c r="A13" s="37">
        <f t="shared" si="0"/>
        <v>46</v>
      </c>
      <c r="C13" s="173">
        <v>11</v>
      </c>
      <c r="D13" s="181" t="str">
        <f>IF(přihlášky!$F$57="X",přihlášky!$E$57,přihlášky!$H$57)</f>
        <v>Wirth Aleš</v>
      </c>
      <c r="E13" s="130" t="str">
        <f>Startovky!E14</f>
        <v xml:space="preserve">Český Krumlov  </v>
      </c>
      <c r="F13" s="3">
        <v>28.49</v>
      </c>
      <c r="G13" s="186">
        <v>29.43</v>
      </c>
      <c r="H13" s="176">
        <f t="shared" si="1"/>
        <v>28.49</v>
      </c>
      <c r="J13" s="211">
        <v>2</v>
      </c>
      <c r="K13" s="37">
        <v>20</v>
      </c>
      <c r="M13" s="38">
        <v>9</v>
      </c>
      <c r="N13" s="100" t="s">
        <v>117</v>
      </c>
      <c r="O13" s="130" t="s">
        <v>57</v>
      </c>
      <c r="P13" s="3">
        <v>21.19</v>
      </c>
      <c r="Q13" s="96">
        <v>21.32</v>
      </c>
      <c r="R13" s="93">
        <v>21.19</v>
      </c>
    </row>
    <row r="14" spans="1:19" ht="15.75" thickBot="1" x14ac:dyDescent="0.25">
      <c r="A14" s="37">
        <f t="shared" si="0"/>
        <v>18</v>
      </c>
      <c r="C14" s="173">
        <v>12</v>
      </c>
      <c r="D14" s="181" t="str">
        <f>IF(přihlášky!$F$70="X",přihlášky!$E$70,přihlášky!$H$70)</f>
        <v>Louda Petr</v>
      </c>
      <c r="E14" s="130" t="str">
        <f>Startovky!E15</f>
        <v xml:space="preserve">Strakonice  </v>
      </c>
      <c r="F14" s="3">
        <v>20.95</v>
      </c>
      <c r="G14" s="186"/>
      <c r="H14" s="176">
        <f t="shared" si="1"/>
        <v>20.95</v>
      </c>
      <c r="J14" s="212"/>
      <c r="K14" s="38">
        <v>22</v>
      </c>
      <c r="M14" s="38">
        <v>2</v>
      </c>
      <c r="N14" s="100" t="s">
        <v>116</v>
      </c>
      <c r="O14" s="130" t="s">
        <v>57</v>
      </c>
      <c r="P14" s="3">
        <v>21.85</v>
      </c>
      <c r="Q14" s="96">
        <v>22.38</v>
      </c>
      <c r="R14" s="93">
        <v>21.85</v>
      </c>
    </row>
    <row r="15" spans="1:19" ht="15.75" thickBot="1" x14ac:dyDescent="0.25">
      <c r="A15" s="37">
        <f t="shared" si="0"/>
        <v>40</v>
      </c>
      <c r="C15" s="173">
        <v>13</v>
      </c>
      <c r="D15" s="181" t="str">
        <f>IF(přihlášky!$F$83="X",přihlášky!$E$83,přihlášky!$H$83)</f>
        <v>Šustr Jiří</v>
      </c>
      <c r="E15" s="130" t="str">
        <f>Startovky!E16</f>
        <v xml:space="preserve">Prachatice  </v>
      </c>
      <c r="F15" s="3"/>
      <c r="G15" s="186">
        <v>25.09</v>
      </c>
      <c r="H15" s="176">
        <f t="shared" si="1"/>
        <v>25.09</v>
      </c>
      <c r="J15" s="212"/>
      <c r="K15" s="38">
        <v>25</v>
      </c>
      <c r="M15" s="38">
        <v>16</v>
      </c>
      <c r="N15" s="100" t="s">
        <v>118</v>
      </c>
      <c r="O15" s="130" t="s">
        <v>57</v>
      </c>
      <c r="P15" s="3">
        <v>22.08</v>
      </c>
      <c r="Q15" s="96"/>
      <c r="R15" s="93">
        <v>22.08</v>
      </c>
    </row>
    <row r="16" spans="1:19" ht="15.75" thickBot="1" x14ac:dyDescent="0.25">
      <c r="A16" s="37">
        <f t="shared" si="0"/>
        <v>4</v>
      </c>
      <c r="C16" s="173">
        <v>14</v>
      </c>
      <c r="D16" s="181" t="str">
        <f>IF(přihlášky!$F$96="X",přihlášky!$E$96,přihlášky!$H$96)</f>
        <v>Doktor Michal</v>
      </c>
      <c r="E16" s="130" t="str">
        <f>Startovky!E17</f>
        <v xml:space="preserve">Jindřichův Hradec  </v>
      </c>
      <c r="F16" s="3">
        <v>17.13</v>
      </c>
      <c r="G16" s="186">
        <v>16.3</v>
      </c>
      <c r="H16" s="176">
        <f t="shared" si="1"/>
        <v>16.3</v>
      </c>
      <c r="J16" s="212"/>
      <c r="K16" s="38">
        <v>35</v>
      </c>
      <c r="M16" s="38">
        <v>23</v>
      </c>
      <c r="N16" s="100" t="s">
        <v>119</v>
      </c>
      <c r="O16" s="130" t="s">
        <v>57</v>
      </c>
      <c r="P16" s="3">
        <v>23.78</v>
      </c>
      <c r="Q16" s="96">
        <v>23.97</v>
      </c>
      <c r="R16" s="93">
        <v>23.78</v>
      </c>
    </row>
    <row r="17" spans="1:19" ht="15.75" thickBot="1" x14ac:dyDescent="0.25">
      <c r="A17" s="37">
        <f t="shared" si="0"/>
        <v>6</v>
      </c>
      <c r="C17" s="173">
        <v>15</v>
      </c>
      <c r="D17" s="181" t="str">
        <f>IF(přihlášky!$F$19="X",přihlášky!$E$19,přihlášky!$H$19)</f>
        <v>Milan Čada</v>
      </c>
      <c r="E17" s="130" t="str">
        <f>Startovky!E18</f>
        <v xml:space="preserve">České Budějovice  </v>
      </c>
      <c r="F17" s="3">
        <v>19.63</v>
      </c>
      <c r="G17" s="186">
        <v>16.32</v>
      </c>
      <c r="H17" s="176">
        <f t="shared" si="1"/>
        <v>16.32</v>
      </c>
      <c r="J17" s="212"/>
      <c r="K17" s="38">
        <v>39</v>
      </c>
      <c r="M17" s="38">
        <v>30</v>
      </c>
      <c r="N17" s="100" t="s">
        <v>120</v>
      </c>
      <c r="O17" s="130" t="s">
        <v>57</v>
      </c>
      <c r="P17" s="3">
        <v>24.32</v>
      </c>
      <c r="Q17" s="96"/>
      <c r="R17" s="93">
        <v>24.32</v>
      </c>
    </row>
    <row r="18" spans="1:19" ht="15.75" thickBot="1" x14ac:dyDescent="0.25">
      <c r="A18" s="37">
        <f t="shared" si="0"/>
        <v>25</v>
      </c>
      <c r="C18" s="173">
        <v>16</v>
      </c>
      <c r="D18" s="181" t="str">
        <f>IF(přihlášky!$F$32="X",přihlášky!$E$32,přihlášky!$H$32)</f>
        <v>Tratina Karel</v>
      </c>
      <c r="E18" s="130" t="str">
        <f>Startovky!E19</f>
        <v xml:space="preserve">Písek  </v>
      </c>
      <c r="F18" s="3">
        <v>22.08</v>
      </c>
      <c r="G18" s="186"/>
      <c r="H18" s="176">
        <f t="shared" si="1"/>
        <v>22.08</v>
      </c>
      <c r="J18" s="213"/>
      <c r="K18" s="38">
        <v>43</v>
      </c>
      <c r="M18" s="38">
        <v>37</v>
      </c>
      <c r="N18" s="100" t="s">
        <v>121</v>
      </c>
      <c r="O18" s="130" t="s">
        <v>57</v>
      </c>
      <c r="P18" s="3">
        <v>27.29</v>
      </c>
      <c r="Q18" s="96">
        <v>25.85</v>
      </c>
      <c r="R18" s="93">
        <v>25.85</v>
      </c>
    </row>
    <row r="19" spans="1:19" ht="15.75" thickBot="1" x14ac:dyDescent="0.25">
      <c r="A19" s="37">
        <f t="shared" si="0"/>
        <v>13</v>
      </c>
      <c r="C19" s="173">
        <v>17</v>
      </c>
      <c r="D19" s="181" t="str">
        <f>IF(přihlášky!$F$45="X",přihlášky!$E$45,přihlášky!$H$45)</f>
        <v>Řezáč Milan</v>
      </c>
      <c r="E19" s="130" t="str">
        <f>Startovky!E20</f>
        <v xml:space="preserve">Tábor  </v>
      </c>
      <c r="F19" s="3">
        <v>22.21</v>
      </c>
      <c r="G19" s="186">
        <v>20.09</v>
      </c>
      <c r="H19" s="176">
        <f t="shared" si="1"/>
        <v>20.09</v>
      </c>
      <c r="J19" s="14" t="s">
        <v>27</v>
      </c>
      <c r="K19" s="104">
        <v>5</v>
      </c>
      <c r="R19" s="94">
        <f>SUM(R13:R18)</f>
        <v>139.07</v>
      </c>
      <c r="S19" s="52" t="s">
        <v>35</v>
      </c>
    </row>
    <row r="20" spans="1:19" ht="15.75" thickBot="1" x14ac:dyDescent="0.25">
      <c r="A20" s="37">
        <f t="shared" si="0"/>
        <v>11</v>
      </c>
      <c r="C20" s="173">
        <v>18</v>
      </c>
      <c r="D20" s="181" t="str">
        <f>IF(přihlášky!$F$58="X",přihlášky!$E$58,přihlášky!$H$58)</f>
        <v>Klein Adolf</v>
      </c>
      <c r="E20" s="130" t="str">
        <f>Startovky!E21</f>
        <v xml:space="preserve">Český Krumlov  </v>
      </c>
      <c r="F20" s="3">
        <v>27.12</v>
      </c>
      <c r="G20" s="186">
        <v>19.010000000000002</v>
      </c>
      <c r="H20" s="176">
        <f t="shared" si="1"/>
        <v>19.010000000000002</v>
      </c>
    </row>
    <row r="21" spans="1:19" ht="15.75" thickBot="1" x14ac:dyDescent="0.25">
      <c r="A21" s="37">
        <f t="shared" si="0"/>
        <v>32</v>
      </c>
      <c r="C21" s="173">
        <v>19</v>
      </c>
      <c r="D21" s="181" t="str">
        <f>IF(přihlášky!$F$71="X",přihlášky!$E$71,přihlášky!$H$71)</f>
        <v>Habich Michal</v>
      </c>
      <c r="E21" s="130" t="str">
        <f>Startovky!E22</f>
        <v xml:space="preserve">Strakonice  </v>
      </c>
      <c r="F21" s="3">
        <v>23.47</v>
      </c>
      <c r="G21" s="186">
        <v>26.77</v>
      </c>
      <c r="H21" s="176">
        <f t="shared" si="1"/>
        <v>23.47</v>
      </c>
      <c r="K21" s="10"/>
      <c r="M21" s="208" t="str">
        <f>přihlášky!$C$9</f>
        <v xml:space="preserve">Tábor  </v>
      </c>
      <c r="N21" s="209"/>
      <c r="O21" s="209"/>
      <c r="P21" s="209"/>
      <c r="Q21" s="210"/>
    </row>
    <row r="22" spans="1:19" ht="15.75" thickBot="1" x14ac:dyDescent="0.25">
      <c r="A22" s="37" t="e">
        <f t="shared" si="0"/>
        <v>#VALUE!</v>
      </c>
      <c r="C22" s="173">
        <v>20</v>
      </c>
      <c r="D22" s="181" t="str">
        <f>IF(přihlášky!$F$84="X",přihlášky!$E$84,přihlášky!$H$84)</f>
        <v>Jiráň Aleš</v>
      </c>
      <c r="E22" s="130" t="str">
        <f>Startovky!E23</f>
        <v xml:space="preserve">Prachatice  </v>
      </c>
      <c r="F22" s="3"/>
      <c r="G22" s="186"/>
      <c r="H22" s="176" t="str">
        <f t="shared" si="1"/>
        <v>diskval.</v>
      </c>
      <c r="J22" s="211">
        <v>3</v>
      </c>
      <c r="K22" s="37">
        <v>13</v>
      </c>
      <c r="M22" s="7">
        <v>17</v>
      </c>
      <c r="N22" s="97" t="s">
        <v>66</v>
      </c>
      <c r="O22" s="15" t="s">
        <v>58</v>
      </c>
      <c r="P22" s="91">
        <v>22.21</v>
      </c>
      <c r="Q22" s="98">
        <v>20.09</v>
      </c>
      <c r="R22" s="92">
        <v>20.09</v>
      </c>
    </row>
    <row r="23" spans="1:19" ht="15.75" thickBot="1" x14ac:dyDescent="0.25">
      <c r="A23" s="37">
        <f t="shared" si="0"/>
        <v>7</v>
      </c>
      <c r="C23" s="173">
        <v>21</v>
      </c>
      <c r="D23" s="181" t="str">
        <f>IF(přihlášky!$F$97="X",přihlášky!$E$97,přihlášky!$H$97)</f>
        <v>Janů Pavel</v>
      </c>
      <c r="E23" s="130" t="str">
        <f>Startovky!E24</f>
        <v xml:space="preserve">Jindřichův Hradec  </v>
      </c>
      <c r="F23" s="3">
        <v>16.79</v>
      </c>
      <c r="G23" s="186"/>
      <c r="H23" s="176">
        <f t="shared" si="1"/>
        <v>16.79</v>
      </c>
      <c r="J23" s="212"/>
      <c r="K23" s="38">
        <v>14</v>
      </c>
      <c r="M23" s="38">
        <v>24</v>
      </c>
      <c r="N23" s="100" t="s">
        <v>67</v>
      </c>
      <c r="O23" s="130" t="s">
        <v>58</v>
      </c>
      <c r="P23" s="3">
        <v>20.41</v>
      </c>
      <c r="Q23" s="96">
        <v>20.45</v>
      </c>
      <c r="R23" s="93">
        <v>20.41</v>
      </c>
    </row>
    <row r="24" spans="1:19" ht="15.75" thickBot="1" x14ac:dyDescent="0.25">
      <c r="A24" s="37">
        <f t="shared" si="0"/>
        <v>10</v>
      </c>
      <c r="C24" s="173">
        <v>22</v>
      </c>
      <c r="D24" s="181" t="str">
        <f>IF(přihlášky!$F$20="X",přihlášky!$E$20,přihlášky!$H$20)</f>
        <v>Miroslav Klimeš</v>
      </c>
      <c r="E24" s="130" t="str">
        <f>Startovky!E25</f>
        <v xml:space="preserve">České Budějovice  </v>
      </c>
      <c r="F24" s="3">
        <v>20.82</v>
      </c>
      <c r="G24" s="186">
        <v>18.690000000000001</v>
      </c>
      <c r="H24" s="176">
        <f t="shared" si="1"/>
        <v>18.690000000000001</v>
      </c>
      <c r="J24" s="212"/>
      <c r="K24" s="38">
        <v>21</v>
      </c>
      <c r="M24" s="38">
        <v>38</v>
      </c>
      <c r="N24" s="101" t="s">
        <v>69</v>
      </c>
      <c r="O24" s="130" t="s">
        <v>58</v>
      </c>
      <c r="P24" s="3">
        <v>22.62</v>
      </c>
      <c r="Q24" s="96">
        <v>21.21</v>
      </c>
      <c r="R24" s="93">
        <v>21.21</v>
      </c>
    </row>
    <row r="25" spans="1:19" ht="15.75" thickBot="1" x14ac:dyDescent="0.25">
      <c r="A25" s="37">
        <f t="shared" si="0"/>
        <v>35</v>
      </c>
      <c r="C25" s="173">
        <v>23</v>
      </c>
      <c r="D25" s="181" t="str">
        <f>IF(přihlášky!$F$33="X",přihlášky!$E$33,přihlášky!$H$33)</f>
        <v>Kubiš  David</v>
      </c>
      <c r="E25" s="130" t="str">
        <f>Startovky!E26</f>
        <v xml:space="preserve">Písek  </v>
      </c>
      <c r="F25" s="3">
        <v>23.78</v>
      </c>
      <c r="G25" s="186">
        <v>23.97</v>
      </c>
      <c r="H25" s="176">
        <f t="shared" si="1"/>
        <v>23.78</v>
      </c>
      <c r="J25" s="212"/>
      <c r="K25" s="38">
        <v>24</v>
      </c>
      <c r="M25" s="38">
        <v>52</v>
      </c>
      <c r="N25" s="101" t="s">
        <v>71</v>
      </c>
      <c r="O25" s="130" t="s">
        <v>58</v>
      </c>
      <c r="P25" s="3">
        <v>26.3</v>
      </c>
      <c r="Q25" s="96">
        <v>21.98</v>
      </c>
      <c r="R25" s="93">
        <v>21.98</v>
      </c>
    </row>
    <row r="26" spans="1:19" ht="15.75" thickBot="1" x14ac:dyDescent="0.25">
      <c r="A26" s="37">
        <f t="shared" si="0"/>
        <v>14</v>
      </c>
      <c r="C26" s="173">
        <v>24</v>
      </c>
      <c r="D26" s="181" t="str">
        <f>IF(přihlášky!$F$46="X",přihlášky!$E$46,přihlášky!$H$46)</f>
        <v>Poledne František</v>
      </c>
      <c r="E26" s="130" t="str">
        <f>Startovky!E27</f>
        <v xml:space="preserve">Tábor  </v>
      </c>
      <c r="F26" s="3">
        <v>20.41</v>
      </c>
      <c r="G26" s="186">
        <v>20.45</v>
      </c>
      <c r="H26" s="176">
        <f t="shared" si="1"/>
        <v>20.41</v>
      </c>
      <c r="J26" s="212"/>
      <c r="K26" s="38">
        <v>27</v>
      </c>
      <c r="M26" s="38">
        <v>31</v>
      </c>
      <c r="N26" s="148" t="s">
        <v>68</v>
      </c>
      <c r="O26" s="130" t="s">
        <v>58</v>
      </c>
      <c r="P26" s="3">
        <v>22.24</v>
      </c>
      <c r="Q26" s="96">
        <v>22.16</v>
      </c>
      <c r="R26" s="93">
        <v>22.16</v>
      </c>
    </row>
    <row r="27" spans="1:19" ht="15.75" thickBot="1" x14ac:dyDescent="0.25">
      <c r="A27" s="37">
        <f t="shared" si="0"/>
        <v>15</v>
      </c>
      <c r="C27" s="173">
        <v>25</v>
      </c>
      <c r="D27" s="181" t="str">
        <f>IF(přihlášky!$F$59="X",přihlášky!$E$59,přihlášky!$H$59)</f>
        <v>Bartuška Jiří</v>
      </c>
      <c r="E27" s="130" t="str">
        <f>Startovky!E28</f>
        <v xml:space="preserve">Český Krumlov  </v>
      </c>
      <c r="F27" s="3">
        <v>20.92</v>
      </c>
      <c r="G27" s="186">
        <v>20.54</v>
      </c>
      <c r="H27" s="176">
        <f t="shared" si="1"/>
        <v>20.54</v>
      </c>
      <c r="J27" s="213"/>
      <c r="K27" s="39">
        <v>29</v>
      </c>
      <c r="M27" s="38">
        <v>3</v>
      </c>
      <c r="N27" s="100" t="s">
        <v>64</v>
      </c>
      <c r="O27" s="130" t="s">
        <v>58</v>
      </c>
      <c r="P27" s="3">
        <v>26.11</v>
      </c>
      <c r="Q27" s="96">
        <v>22.39</v>
      </c>
      <c r="R27" s="93">
        <v>22.39</v>
      </c>
    </row>
    <row r="28" spans="1:19" ht="15.75" thickBot="1" x14ac:dyDescent="0.25">
      <c r="A28" s="37">
        <f t="shared" si="0"/>
        <v>19</v>
      </c>
      <c r="C28" s="173">
        <v>26</v>
      </c>
      <c r="D28" s="181" t="str">
        <f>IF(přihlášky!$F$72="X",přihlášky!$E$72,přihlášky!$H$72)</f>
        <v>Vaňač Aleš</v>
      </c>
      <c r="E28" s="130" t="str">
        <f>Startovky!E29</f>
        <v xml:space="preserve">Strakonice  </v>
      </c>
      <c r="F28" s="3">
        <v>21.07</v>
      </c>
      <c r="G28" s="186">
        <v>21.57</v>
      </c>
      <c r="H28" s="176">
        <f t="shared" si="1"/>
        <v>21.07</v>
      </c>
      <c r="J28" s="14" t="s">
        <v>27</v>
      </c>
      <c r="K28" s="104">
        <v>4</v>
      </c>
      <c r="R28" s="94">
        <f>SUM(R22:R27)</f>
        <v>128.24</v>
      </c>
      <c r="S28" s="52" t="s">
        <v>35</v>
      </c>
    </row>
    <row r="29" spans="1:19" ht="15.75" thickBot="1" x14ac:dyDescent="0.25">
      <c r="A29" s="37">
        <f t="shared" si="0"/>
        <v>16</v>
      </c>
      <c r="C29" s="173">
        <v>27</v>
      </c>
      <c r="D29" s="181" t="str">
        <f>IF(přihlášky!$F$85="X",přihlášky!$E$85,přihlášky!$H$85)</f>
        <v>Cinádr Jiří</v>
      </c>
      <c r="E29" s="130" t="str">
        <f>Startovky!E30</f>
        <v xml:space="preserve">Prachatice  </v>
      </c>
      <c r="F29" s="3">
        <v>26.71</v>
      </c>
      <c r="G29" s="186">
        <v>20.55</v>
      </c>
      <c r="H29" s="176">
        <f t="shared" si="1"/>
        <v>20.55</v>
      </c>
    </row>
    <row r="30" spans="1:19" ht="15.75" thickBot="1" x14ac:dyDescent="0.25">
      <c r="A30" s="37">
        <f t="shared" si="0"/>
        <v>9</v>
      </c>
      <c r="C30" s="173">
        <v>28</v>
      </c>
      <c r="D30" s="181" t="str">
        <f>IF(přihlášky!$F$98="X",přihlášky!$E$98,přihlášky!$H$98)</f>
        <v>Ferdan Miroslav</v>
      </c>
      <c r="E30" s="130" t="str">
        <f>Startovky!E31</f>
        <v xml:space="preserve">Jindřichův Hradec  </v>
      </c>
      <c r="F30" s="3">
        <v>18.600000000000001</v>
      </c>
      <c r="G30" s="186">
        <v>19.27</v>
      </c>
      <c r="H30" s="176">
        <f t="shared" si="1"/>
        <v>18.600000000000001</v>
      </c>
      <c r="K30" s="10"/>
      <c r="M30" s="208" t="str">
        <f>přihlášky!$C$10</f>
        <v xml:space="preserve">Český Krumlov  </v>
      </c>
      <c r="N30" s="209"/>
      <c r="O30" s="209"/>
      <c r="P30" s="209"/>
      <c r="Q30" s="210"/>
    </row>
    <row r="31" spans="1:19" ht="12.75" customHeight="1" thickBot="1" x14ac:dyDescent="0.25">
      <c r="A31" s="37" t="e">
        <f t="shared" si="0"/>
        <v>#VALUE!</v>
      </c>
      <c r="C31" s="173">
        <v>29</v>
      </c>
      <c r="D31" s="181" t="str">
        <f>IF(přihlášky!$F$21="X",přihlášky!$E$21,přihlášky!$H$21)</f>
        <v>Nestartuje</v>
      </c>
      <c r="E31" s="130" t="str">
        <f>Startovky!E32</f>
        <v xml:space="preserve">České Budějovice  </v>
      </c>
      <c r="F31" s="3"/>
      <c r="G31" s="186"/>
      <c r="H31" s="176" t="str">
        <f t="shared" si="1"/>
        <v>diskval.</v>
      </c>
      <c r="J31" s="211">
        <v>4</v>
      </c>
      <c r="K31" s="37">
        <v>11</v>
      </c>
      <c r="M31" s="38">
        <v>18</v>
      </c>
      <c r="N31" s="100" t="s">
        <v>87</v>
      </c>
      <c r="O31" s="130" t="s">
        <v>59</v>
      </c>
      <c r="P31" s="3">
        <v>27.12</v>
      </c>
      <c r="Q31" s="96">
        <v>19.010000000000002</v>
      </c>
      <c r="R31" s="93">
        <v>19.010000000000002</v>
      </c>
    </row>
    <row r="32" spans="1:19" ht="15.75" thickBot="1" x14ac:dyDescent="0.25">
      <c r="A32" s="37">
        <f t="shared" si="0"/>
        <v>39</v>
      </c>
      <c r="C32" s="173">
        <v>30</v>
      </c>
      <c r="D32" s="181" t="str">
        <f>IF(přihlášky!$F$34="X",přihlášky!$E$34,přihlášky!$H$34)</f>
        <v>Kašpar  Michal</v>
      </c>
      <c r="E32" s="130" t="str">
        <f>Startovky!E33</f>
        <v xml:space="preserve">Písek  </v>
      </c>
      <c r="F32" s="3">
        <v>24.32</v>
      </c>
      <c r="G32" s="186"/>
      <c r="H32" s="176">
        <f t="shared" si="1"/>
        <v>24.32</v>
      </c>
      <c r="J32" s="212"/>
      <c r="K32" s="38">
        <v>15</v>
      </c>
      <c r="M32" s="38">
        <v>25</v>
      </c>
      <c r="N32" s="100" t="s">
        <v>88</v>
      </c>
      <c r="O32" s="130" t="s">
        <v>59</v>
      </c>
      <c r="P32" s="3">
        <v>20.92</v>
      </c>
      <c r="Q32" s="96">
        <v>20.54</v>
      </c>
      <c r="R32" s="93">
        <v>20.54</v>
      </c>
    </row>
    <row r="33" spans="1:19" ht="15.75" thickBot="1" x14ac:dyDescent="0.25">
      <c r="A33" s="37">
        <f t="shared" si="0"/>
        <v>27</v>
      </c>
      <c r="C33" s="173">
        <v>31</v>
      </c>
      <c r="D33" s="181" t="str">
        <f>IF(přihlášky!$F$47="X",přihlášky!$E$47,přihlášky!$H$47)</f>
        <v>Podzimek Michal</v>
      </c>
      <c r="E33" s="130" t="str">
        <f>Startovky!E34</f>
        <v xml:space="preserve">Tábor  </v>
      </c>
      <c r="F33" s="3">
        <v>22.24</v>
      </c>
      <c r="G33" s="186">
        <v>22.16</v>
      </c>
      <c r="H33" s="176">
        <f t="shared" si="1"/>
        <v>22.16</v>
      </c>
      <c r="J33" s="212"/>
      <c r="K33" s="38">
        <v>42</v>
      </c>
      <c r="M33" s="38">
        <v>53</v>
      </c>
      <c r="N33" s="100" t="s">
        <v>92</v>
      </c>
      <c r="O33" s="130" t="s">
        <v>59</v>
      </c>
      <c r="P33" s="3">
        <v>25.4</v>
      </c>
      <c r="Q33" s="96">
        <v>25.58</v>
      </c>
      <c r="R33" s="93">
        <v>25.4</v>
      </c>
    </row>
    <row r="34" spans="1:19" ht="15.75" thickBot="1" x14ac:dyDescent="0.25">
      <c r="A34" s="37">
        <f t="shared" si="0"/>
        <v>48</v>
      </c>
      <c r="C34" s="173">
        <v>32</v>
      </c>
      <c r="D34" s="181" t="str">
        <f>IF(přihlášky!$F$60="X",přihlášky!$E$60,přihlášky!$H$60)</f>
        <v>Šebest Dušan</v>
      </c>
      <c r="E34" s="130" t="str">
        <f>Startovky!E35</f>
        <v xml:space="preserve">Český Krumlov  </v>
      </c>
      <c r="F34" s="3">
        <v>39.65</v>
      </c>
      <c r="G34" s="186">
        <v>34.020000000000003</v>
      </c>
      <c r="H34" s="176">
        <f t="shared" si="1"/>
        <v>34.020000000000003</v>
      </c>
      <c r="J34" s="212"/>
      <c r="K34" s="38">
        <v>46</v>
      </c>
      <c r="M34" s="38">
        <v>11</v>
      </c>
      <c r="N34" s="100" t="s">
        <v>86</v>
      </c>
      <c r="O34" s="130" t="s">
        <v>59</v>
      </c>
      <c r="P34" s="3">
        <v>28.49</v>
      </c>
      <c r="Q34" s="96">
        <v>29.43</v>
      </c>
      <c r="R34" s="93">
        <v>28.49</v>
      </c>
    </row>
    <row r="35" spans="1:19" ht="15.75" thickBot="1" x14ac:dyDescent="0.25">
      <c r="A35" s="37">
        <f t="shared" ref="A35:A66" si="2">RANK(H35,$H$3:$H$72,1)</f>
        <v>5</v>
      </c>
      <c r="C35" s="173">
        <v>33</v>
      </c>
      <c r="D35" s="181" t="str">
        <f>IF(přihlášky!$F$73="X",přihlášky!$E$73,přihlášky!$H$73)</f>
        <v>Černovský Michal</v>
      </c>
      <c r="E35" s="130" t="str">
        <f>Startovky!E36</f>
        <v xml:space="preserve">Strakonice  </v>
      </c>
      <c r="F35" s="3">
        <v>19.84</v>
      </c>
      <c r="G35" s="186">
        <v>16.309999999999999</v>
      </c>
      <c r="H35" s="176">
        <f t="shared" ref="H35:H66" si="3">IF(AND(F35=0,G35=0),"diskval.",IF(AND(F35&gt;0,G35&gt;0),MIN(F35:G35),IF(F35&gt;0,F35,G35)))</f>
        <v>16.309999999999999</v>
      </c>
      <c r="J35" s="212"/>
      <c r="K35" s="38">
        <v>48</v>
      </c>
      <c r="M35" s="38">
        <v>32</v>
      </c>
      <c r="N35" s="102" t="s">
        <v>89</v>
      </c>
      <c r="O35" s="130" t="s">
        <v>59</v>
      </c>
      <c r="P35" s="3">
        <v>39.65</v>
      </c>
      <c r="Q35" s="96">
        <v>34.020000000000003</v>
      </c>
      <c r="R35" s="93">
        <v>34.020000000000003</v>
      </c>
    </row>
    <row r="36" spans="1:19" ht="15.75" thickBot="1" x14ac:dyDescent="0.25">
      <c r="A36" s="37" t="e">
        <f t="shared" si="2"/>
        <v>#VALUE!</v>
      </c>
      <c r="C36" s="173">
        <v>34</v>
      </c>
      <c r="D36" s="181" t="str">
        <f>IF(přihlášky!$F$86="X",přihlášky!$E$86,přihlášky!$H$86)</f>
        <v>Jiráň Marek</v>
      </c>
      <c r="E36" s="130" t="str">
        <f>Startovky!E37</f>
        <v xml:space="preserve">Prachatice  </v>
      </c>
      <c r="F36" s="3"/>
      <c r="G36" s="186"/>
      <c r="H36" s="176" t="str">
        <f t="shared" si="3"/>
        <v>diskval.</v>
      </c>
      <c r="J36" s="213"/>
      <c r="K36" s="39">
        <v>49</v>
      </c>
      <c r="M36" s="38">
        <v>67</v>
      </c>
      <c r="N36" s="100" t="s">
        <v>94</v>
      </c>
      <c r="O36" s="130" t="s">
        <v>59</v>
      </c>
      <c r="P36" s="3">
        <v>38.159999999999997</v>
      </c>
      <c r="Q36" s="96">
        <v>34.67</v>
      </c>
      <c r="R36" s="93">
        <v>34.67</v>
      </c>
    </row>
    <row r="37" spans="1:19" ht="15.75" thickBot="1" x14ac:dyDescent="0.25">
      <c r="A37" s="37">
        <f t="shared" si="2"/>
        <v>2</v>
      </c>
      <c r="C37" s="173">
        <v>35</v>
      </c>
      <c r="D37" s="181" t="str">
        <f>IF(přihlášky!$F$99="X",přihlášky!$E$99,přihlášky!$H$99)</f>
        <v>Švehla Radim</v>
      </c>
      <c r="E37" s="130" t="str">
        <f>Startovky!E38</f>
        <v xml:space="preserve">Jindřichův Hradec  </v>
      </c>
      <c r="F37" s="3">
        <v>15.86</v>
      </c>
      <c r="G37" s="186">
        <v>15.66</v>
      </c>
      <c r="H37" s="176">
        <f t="shared" si="3"/>
        <v>15.66</v>
      </c>
      <c r="J37" s="14" t="s">
        <v>27</v>
      </c>
      <c r="K37" s="104">
        <v>7</v>
      </c>
      <c r="R37" s="51">
        <f>SUM(R31:R36)</f>
        <v>162.13</v>
      </c>
      <c r="S37" s="52" t="s">
        <v>35</v>
      </c>
    </row>
    <row r="38" spans="1:19" ht="15.75" thickBot="1" x14ac:dyDescent="0.25">
      <c r="A38" s="37" t="e">
        <f t="shared" si="2"/>
        <v>#VALUE!</v>
      </c>
      <c r="C38" s="173">
        <v>36</v>
      </c>
      <c r="D38" s="181" t="str">
        <f>IF(přihlášky!$F$22="X",přihlášky!$E$22,přihlášky!$H$22)</f>
        <v>Nestartuje</v>
      </c>
      <c r="E38" s="130" t="str">
        <f>Startovky!E39</f>
        <v xml:space="preserve">České Budějovice  </v>
      </c>
      <c r="F38" s="3"/>
      <c r="G38" s="186"/>
      <c r="H38" s="176" t="str">
        <f t="shared" si="3"/>
        <v>diskval.</v>
      </c>
    </row>
    <row r="39" spans="1:19" ht="15.75" thickBot="1" x14ac:dyDescent="0.25">
      <c r="A39" s="37">
        <f t="shared" si="2"/>
        <v>43</v>
      </c>
      <c r="C39" s="173">
        <v>37</v>
      </c>
      <c r="D39" s="181" t="str">
        <f>IF(přihlášky!$F$35="X",přihlášky!$E$35,přihlášky!$H$35)</f>
        <v>Kroupa  Miroslav</v>
      </c>
      <c r="E39" s="130" t="str">
        <f>Startovky!E43</f>
        <v xml:space="preserve">Písek  </v>
      </c>
      <c r="F39" s="3">
        <v>27.29</v>
      </c>
      <c r="G39" s="186">
        <v>25.85</v>
      </c>
      <c r="H39" s="176">
        <f t="shared" si="3"/>
        <v>25.85</v>
      </c>
      <c r="K39" s="10"/>
      <c r="M39" s="208" t="str">
        <f>přihlášky!$C$11</f>
        <v xml:space="preserve">Strakonice  </v>
      </c>
      <c r="N39" s="209"/>
      <c r="O39" s="209"/>
      <c r="P39" s="209"/>
      <c r="Q39" s="210"/>
    </row>
    <row r="40" spans="1:19" ht="15.75" thickBot="1" x14ac:dyDescent="0.25">
      <c r="A40" s="37">
        <f t="shared" si="2"/>
        <v>21</v>
      </c>
      <c r="C40" s="173">
        <v>38</v>
      </c>
      <c r="D40" s="182" t="str">
        <f>IF(přihlášky!$F$48="X",přihlášky!$E$48,přihlášky!$H$48)</f>
        <v>Dvořák Václav</v>
      </c>
      <c r="E40" s="130" t="str">
        <f>Startovky!E44</f>
        <v xml:space="preserve">Tábor  </v>
      </c>
      <c r="F40" s="3">
        <v>22.62</v>
      </c>
      <c r="G40" s="186">
        <v>21.21</v>
      </c>
      <c r="H40" s="176">
        <f t="shared" si="3"/>
        <v>21.21</v>
      </c>
      <c r="J40" s="211">
        <v>5</v>
      </c>
      <c r="K40" s="37">
        <v>3</v>
      </c>
      <c r="M40" s="38">
        <v>40</v>
      </c>
      <c r="N40" s="100" t="s">
        <v>80</v>
      </c>
      <c r="O40" s="130" t="s">
        <v>60</v>
      </c>
      <c r="P40" s="3">
        <v>16.14</v>
      </c>
      <c r="Q40" s="96">
        <v>17.149999999999999</v>
      </c>
      <c r="R40" s="93">
        <v>16.14</v>
      </c>
    </row>
    <row r="41" spans="1:19" ht="12.75" customHeight="1" thickBot="1" x14ac:dyDescent="0.25">
      <c r="A41" s="37" t="e">
        <f t="shared" si="2"/>
        <v>#VALUE!</v>
      </c>
      <c r="C41" s="173">
        <v>39</v>
      </c>
      <c r="D41" s="182" t="str">
        <f>IF(přihlášky!$F$61="X",přihlášky!$E$61,přihlášky!$H$61)</f>
        <v>Moučka Radek</v>
      </c>
      <c r="E41" s="130" t="str">
        <f>Startovky!E45</f>
        <v xml:space="preserve">Český Krumlov  </v>
      </c>
      <c r="F41" s="3"/>
      <c r="G41" s="186"/>
      <c r="H41" s="176" t="str">
        <f t="shared" si="3"/>
        <v>diskval.</v>
      </c>
      <c r="J41" s="212"/>
      <c r="K41" s="38">
        <v>5</v>
      </c>
      <c r="M41" s="38">
        <v>33</v>
      </c>
      <c r="N41" s="100" t="s">
        <v>79</v>
      </c>
      <c r="O41" s="130" t="s">
        <v>60</v>
      </c>
      <c r="P41" s="3">
        <v>19.84</v>
      </c>
      <c r="Q41" s="96">
        <v>16.309999999999999</v>
      </c>
      <c r="R41" s="93">
        <v>16.309999999999999</v>
      </c>
    </row>
    <row r="42" spans="1:19" ht="15.75" thickBot="1" x14ac:dyDescent="0.25">
      <c r="A42" s="37">
        <f t="shared" si="2"/>
        <v>3</v>
      </c>
      <c r="C42" s="173">
        <v>40</v>
      </c>
      <c r="D42" s="182" t="str">
        <f>IF(přihlášky!$F$74="X",přihlášky!$E$74,přihlášky!$H$74)</f>
        <v>Pěnča Ivan</v>
      </c>
      <c r="E42" s="130" t="str">
        <f>Startovky!E46</f>
        <v xml:space="preserve">Strakonice  </v>
      </c>
      <c r="F42" s="3">
        <v>16.14</v>
      </c>
      <c r="G42" s="186">
        <v>17.149999999999999</v>
      </c>
      <c r="H42" s="176">
        <f t="shared" si="3"/>
        <v>16.14</v>
      </c>
      <c r="J42" s="212"/>
      <c r="K42" s="38">
        <v>18</v>
      </c>
      <c r="M42" s="38">
        <v>12</v>
      </c>
      <c r="N42" s="6" t="s">
        <v>76</v>
      </c>
      <c r="O42" s="130" t="s">
        <v>60</v>
      </c>
      <c r="P42" s="3">
        <v>20.95</v>
      </c>
      <c r="Q42" s="96"/>
      <c r="R42" s="93">
        <v>20.95</v>
      </c>
    </row>
    <row r="43" spans="1:19" ht="15.75" thickBot="1" x14ac:dyDescent="0.25">
      <c r="A43" s="37">
        <f t="shared" si="2"/>
        <v>30</v>
      </c>
      <c r="C43" s="173">
        <v>41</v>
      </c>
      <c r="D43" s="182" t="str">
        <f>IF(přihlášky!$F$87="X",přihlášky!$E$87,přihlášky!$H$87)</f>
        <v>Cais Martin</v>
      </c>
      <c r="E43" s="130" t="str">
        <f>Startovky!E47</f>
        <v xml:space="preserve">Prachatice  </v>
      </c>
      <c r="F43" s="3">
        <v>23.3</v>
      </c>
      <c r="G43" s="186">
        <v>27.24</v>
      </c>
      <c r="H43" s="176">
        <f t="shared" si="3"/>
        <v>23.3</v>
      </c>
      <c r="J43" s="212"/>
      <c r="K43" s="38">
        <v>19</v>
      </c>
      <c r="M43" s="38">
        <v>26</v>
      </c>
      <c r="N43" s="100" t="s">
        <v>78</v>
      </c>
      <c r="O43" s="130" t="s">
        <v>60</v>
      </c>
      <c r="P43" s="3">
        <v>21.07</v>
      </c>
      <c r="Q43" s="96">
        <v>21.57</v>
      </c>
      <c r="R43" s="93">
        <v>21.07</v>
      </c>
    </row>
    <row r="44" spans="1:19" ht="15.75" thickBot="1" x14ac:dyDescent="0.25">
      <c r="A44" s="37" t="e">
        <f t="shared" si="2"/>
        <v>#VALUE!</v>
      </c>
      <c r="C44" s="173">
        <v>42</v>
      </c>
      <c r="D44" s="182" t="str">
        <f>IF(přihlášky!$F$100="X",přihlášky!$E$100,přihlášky!$H$100)</f>
        <v>Nestartuje</v>
      </c>
      <c r="E44" s="130" t="str">
        <f>Startovky!E48</f>
        <v xml:space="preserve">Jindřichův Hradec  </v>
      </c>
      <c r="F44" s="3"/>
      <c r="G44" s="186"/>
      <c r="H44" s="176" t="str">
        <f t="shared" si="3"/>
        <v>diskval.</v>
      </c>
      <c r="J44" s="212"/>
      <c r="K44" s="38">
        <v>26</v>
      </c>
      <c r="M44" s="38">
        <v>47</v>
      </c>
      <c r="N44" s="100" t="s">
        <v>81</v>
      </c>
      <c r="O44" s="130" t="s">
        <v>60</v>
      </c>
      <c r="P44" s="3">
        <v>22.58</v>
      </c>
      <c r="Q44" s="96">
        <v>22.11</v>
      </c>
      <c r="R44" s="93">
        <v>22.11</v>
      </c>
    </row>
    <row r="45" spans="1:19" ht="15.75" thickBot="1" x14ac:dyDescent="0.25">
      <c r="A45" s="37" t="e">
        <f t="shared" si="2"/>
        <v>#VALUE!</v>
      </c>
      <c r="C45" s="173">
        <v>43</v>
      </c>
      <c r="D45" s="182" t="str">
        <f>IF(přihlášky!$F$23="X",přihlášky!$E$23,přihlášky!$H$23)</f>
        <v>Nestartuje</v>
      </c>
      <c r="E45" s="130" t="str">
        <f>Startovky!E49</f>
        <v xml:space="preserve">České Budějovice  </v>
      </c>
      <c r="F45" s="3"/>
      <c r="G45" s="186"/>
      <c r="H45" s="176" t="str">
        <f t="shared" si="3"/>
        <v>diskval.</v>
      </c>
      <c r="J45" s="213"/>
      <c r="K45" s="39">
        <v>32</v>
      </c>
      <c r="M45" s="38">
        <v>19</v>
      </c>
      <c r="N45" s="100" t="s">
        <v>77</v>
      </c>
      <c r="O45" s="130" t="s">
        <v>60</v>
      </c>
      <c r="P45" s="3">
        <v>23.47</v>
      </c>
      <c r="Q45" s="96">
        <v>26.77</v>
      </c>
      <c r="R45" s="93">
        <v>23.47</v>
      </c>
    </row>
    <row r="46" spans="1:19" ht="15.75" thickBot="1" x14ac:dyDescent="0.25">
      <c r="A46" s="37" t="e">
        <f t="shared" si="2"/>
        <v>#VALUE!</v>
      </c>
      <c r="C46" s="173">
        <v>44</v>
      </c>
      <c r="D46" s="182" t="str">
        <f>IF(přihlášky!$F$36="X",přihlášky!$E$36,přihlášky!$H$36)</f>
        <v>Nestartuje</v>
      </c>
      <c r="E46" s="130" t="str">
        <f>Startovky!E50</f>
        <v xml:space="preserve">Písek  </v>
      </c>
      <c r="F46" s="3"/>
      <c r="G46" s="186"/>
      <c r="H46" s="176" t="str">
        <f t="shared" si="3"/>
        <v>diskval.</v>
      </c>
      <c r="J46" s="14" t="s">
        <v>27</v>
      </c>
      <c r="K46" s="104">
        <v>3</v>
      </c>
      <c r="R46" s="94">
        <f>SUM(R40:R45)</f>
        <v>120.05</v>
      </c>
      <c r="S46" s="52" t="s">
        <v>35</v>
      </c>
    </row>
    <row r="47" spans="1:19" ht="15.75" thickBot="1" x14ac:dyDescent="0.25">
      <c r="A47" s="37">
        <f t="shared" si="2"/>
        <v>36</v>
      </c>
      <c r="C47" s="173">
        <v>45</v>
      </c>
      <c r="D47" s="182" t="str">
        <f>IF(přihlášky!$F$49="X",přihlášky!$E$49,přihlášky!$H$49)</f>
        <v>Brožek Josef</v>
      </c>
      <c r="E47" s="130" t="str">
        <f>Startovky!E51</f>
        <v xml:space="preserve">Tábor  </v>
      </c>
      <c r="F47" s="3">
        <v>23.8</v>
      </c>
      <c r="G47" s="186">
        <v>29.66</v>
      </c>
      <c r="H47" s="176">
        <f t="shared" si="3"/>
        <v>23.8</v>
      </c>
    </row>
    <row r="48" spans="1:19" ht="15.75" thickBot="1" x14ac:dyDescent="0.25">
      <c r="A48" s="37" t="e">
        <f t="shared" si="2"/>
        <v>#VALUE!</v>
      </c>
      <c r="C48" s="173">
        <v>46</v>
      </c>
      <c r="D48" s="182" t="str">
        <f>IF(přihlášky!$F$62="X",přihlášky!$E$62,přihlášky!$H$62)</f>
        <v>Nestartuje</v>
      </c>
      <c r="E48" s="130" t="str">
        <f>Startovky!E52</f>
        <v xml:space="preserve">Český Krumlov  </v>
      </c>
      <c r="F48" s="3"/>
      <c r="G48" s="186"/>
      <c r="H48" s="176" t="str">
        <f t="shared" si="3"/>
        <v>diskval.</v>
      </c>
      <c r="K48" s="10"/>
      <c r="M48" s="208" t="str">
        <f>přihlášky!$C$12</f>
        <v xml:space="preserve">Prachatice  </v>
      </c>
      <c r="N48" s="209"/>
      <c r="O48" s="209"/>
      <c r="P48" s="209"/>
      <c r="Q48" s="210"/>
    </row>
    <row r="49" spans="1:19" ht="15.75" thickBot="1" x14ac:dyDescent="0.25">
      <c r="A49" s="37">
        <f t="shared" si="2"/>
        <v>26</v>
      </c>
      <c r="C49" s="173">
        <v>47</v>
      </c>
      <c r="D49" s="182" t="str">
        <f>IF(přihlášky!$F$75="X",přihlášky!$E$75,přihlášky!$H$75)</f>
        <v>Muchl Vladimír</v>
      </c>
      <c r="E49" s="130" t="str">
        <f>Startovky!E53</f>
        <v xml:space="preserve">Strakonice  </v>
      </c>
      <c r="F49" s="3">
        <v>22.58</v>
      </c>
      <c r="G49" s="186">
        <v>22.11</v>
      </c>
      <c r="H49" s="176">
        <f t="shared" si="3"/>
        <v>22.11</v>
      </c>
      <c r="J49" s="211">
        <v>6</v>
      </c>
      <c r="K49" s="37">
        <v>16</v>
      </c>
      <c r="M49" s="38">
        <v>27</v>
      </c>
      <c r="N49" s="101" t="s">
        <v>110</v>
      </c>
      <c r="O49" s="130" t="s">
        <v>61</v>
      </c>
      <c r="P49" s="3">
        <v>26.71</v>
      </c>
      <c r="Q49" s="96">
        <v>20.55</v>
      </c>
      <c r="R49" s="93">
        <v>20.55</v>
      </c>
    </row>
    <row r="50" spans="1:19" ht="15.75" thickBot="1" x14ac:dyDescent="0.25">
      <c r="A50" s="37">
        <f t="shared" si="2"/>
        <v>44</v>
      </c>
      <c r="C50" s="173">
        <v>48</v>
      </c>
      <c r="D50" s="182" t="str">
        <f>IF(přihlášky!$F$88="X",přihlášky!$E$88,přihlášky!$H$88)</f>
        <v>Kouba Jiří</v>
      </c>
      <c r="E50" s="130" t="str">
        <f>Startovky!E54</f>
        <v xml:space="preserve">Prachatice  </v>
      </c>
      <c r="F50" s="3">
        <v>26.32</v>
      </c>
      <c r="G50" s="186">
        <v>26.99</v>
      </c>
      <c r="H50" s="176">
        <f t="shared" si="3"/>
        <v>26.32</v>
      </c>
      <c r="J50" s="212"/>
      <c r="K50" s="38">
        <v>23</v>
      </c>
      <c r="M50" s="38">
        <v>55</v>
      </c>
      <c r="N50" s="100" t="s">
        <v>114</v>
      </c>
      <c r="O50" s="130" t="s">
        <v>61</v>
      </c>
      <c r="P50" s="3"/>
      <c r="Q50" s="96">
        <v>21.89</v>
      </c>
      <c r="R50" s="93">
        <v>21.89</v>
      </c>
    </row>
    <row r="51" spans="1:19" ht="15.75" thickBot="1" x14ac:dyDescent="0.25">
      <c r="A51" s="37">
        <f t="shared" si="2"/>
        <v>17</v>
      </c>
      <c r="C51" s="173">
        <v>49</v>
      </c>
      <c r="D51" s="182" t="str">
        <f>IF(přihlášky!$F$101="X",přihlášky!$E$101,přihlášky!$H$101)</f>
        <v>Šenkýř Marek</v>
      </c>
      <c r="E51" s="130" t="str">
        <f>Startovky!E55</f>
        <v xml:space="preserve">Jindřichův Hradec  </v>
      </c>
      <c r="F51" s="3">
        <v>20.95</v>
      </c>
      <c r="G51" s="186">
        <v>20.89</v>
      </c>
      <c r="H51" s="176">
        <f t="shared" si="3"/>
        <v>20.89</v>
      </c>
      <c r="J51" s="212"/>
      <c r="K51" s="38">
        <v>30</v>
      </c>
      <c r="M51" s="38">
        <v>41</v>
      </c>
      <c r="N51" s="100" t="s">
        <v>112</v>
      </c>
      <c r="O51" s="130" t="s">
        <v>61</v>
      </c>
      <c r="P51" s="3">
        <v>23.3</v>
      </c>
      <c r="Q51" s="96">
        <v>27.24</v>
      </c>
      <c r="R51" s="93">
        <v>23.3</v>
      </c>
    </row>
    <row r="52" spans="1:19" ht="15.75" thickBot="1" x14ac:dyDescent="0.25">
      <c r="A52" s="37">
        <f t="shared" si="2"/>
        <v>28</v>
      </c>
      <c r="C52" s="173">
        <v>50</v>
      </c>
      <c r="D52" s="182" t="str">
        <f>IF(přihlášky!$F$24="X",přihlášky!$E$24,přihlášky!$H$24)</f>
        <v>Pavel Farka</v>
      </c>
      <c r="E52" s="130" t="str">
        <f>Startovky!E56</f>
        <v xml:space="preserve">České Budějovice  </v>
      </c>
      <c r="F52" s="3">
        <v>23.64</v>
      </c>
      <c r="G52" s="186">
        <v>22.35</v>
      </c>
      <c r="H52" s="176">
        <f t="shared" si="3"/>
        <v>22.35</v>
      </c>
      <c r="J52" s="212"/>
      <c r="K52" s="38">
        <v>38</v>
      </c>
      <c r="M52" s="38">
        <v>6</v>
      </c>
      <c r="N52" s="102" t="s">
        <v>126</v>
      </c>
      <c r="O52" s="130" t="s">
        <v>61</v>
      </c>
      <c r="P52" s="3">
        <v>28.31</v>
      </c>
      <c r="Q52" s="96">
        <v>24.23</v>
      </c>
      <c r="R52" s="93">
        <v>24.23</v>
      </c>
    </row>
    <row r="53" spans="1:19" ht="15.75" thickBot="1" x14ac:dyDescent="0.25">
      <c r="A53" s="37">
        <f t="shared" si="2"/>
        <v>47</v>
      </c>
      <c r="C53" s="173">
        <v>51</v>
      </c>
      <c r="D53" s="182" t="str">
        <f>IF(přihlášky!$F$37="X",přihlášky!$E$37,přihlášky!$H$37)</f>
        <v>Pešek  Jan</v>
      </c>
      <c r="E53" s="130" t="str">
        <f>Startovky!E57</f>
        <v xml:space="preserve">Písek  </v>
      </c>
      <c r="F53" s="3">
        <v>28.52</v>
      </c>
      <c r="G53" s="186"/>
      <c r="H53" s="176">
        <f t="shared" si="3"/>
        <v>28.52</v>
      </c>
      <c r="J53" s="212"/>
      <c r="K53" s="38">
        <v>40</v>
      </c>
      <c r="M53" s="38">
        <v>13</v>
      </c>
      <c r="N53" s="100" t="s">
        <v>108</v>
      </c>
      <c r="O53" s="130" t="s">
        <v>61</v>
      </c>
      <c r="P53" s="3"/>
      <c r="Q53" s="96">
        <v>25.09</v>
      </c>
      <c r="R53" s="93">
        <v>25.09</v>
      </c>
    </row>
    <row r="54" spans="1:19" ht="15.75" thickBot="1" x14ac:dyDescent="0.25">
      <c r="A54" s="37">
        <f t="shared" si="2"/>
        <v>24</v>
      </c>
      <c r="C54" s="173">
        <v>52</v>
      </c>
      <c r="D54" s="203" t="str">
        <f>IF(přihlášky!$F$50="X",přihlášky!$E$50,přihlášky!$H$50)</f>
        <v>Svatoň Petr</v>
      </c>
      <c r="E54" s="130" t="str">
        <f>Startovky!E58</f>
        <v xml:space="preserve">Tábor  </v>
      </c>
      <c r="F54" s="3">
        <v>26.3</v>
      </c>
      <c r="G54" s="186">
        <v>21.98</v>
      </c>
      <c r="H54" s="176">
        <f t="shared" si="3"/>
        <v>21.98</v>
      </c>
      <c r="J54" s="213"/>
      <c r="K54" s="39">
        <v>44</v>
      </c>
      <c r="M54" s="38">
        <v>48</v>
      </c>
      <c r="N54" s="101" t="s">
        <v>113</v>
      </c>
      <c r="O54" s="130" t="s">
        <v>61</v>
      </c>
      <c r="P54" s="3">
        <v>26.32</v>
      </c>
      <c r="Q54" s="96">
        <v>26.99</v>
      </c>
      <c r="R54" s="93">
        <v>26.32</v>
      </c>
    </row>
    <row r="55" spans="1:19" ht="15.75" thickBot="1" x14ac:dyDescent="0.25">
      <c r="A55" s="37">
        <f t="shared" si="2"/>
        <v>42</v>
      </c>
      <c r="C55" s="173">
        <v>53</v>
      </c>
      <c r="D55" s="182" t="str">
        <f>IF(přihlášky!$F$63="X",přihlášky!$E$63,přihlášky!$H$63)</f>
        <v>Ottenschläger Václav</v>
      </c>
      <c r="E55" s="130" t="str">
        <f>Startovky!E59</f>
        <v xml:space="preserve">Český Krumlov  </v>
      </c>
      <c r="F55" s="3">
        <v>25.4</v>
      </c>
      <c r="G55" s="186">
        <v>25.58</v>
      </c>
      <c r="H55" s="176">
        <f t="shared" si="3"/>
        <v>25.4</v>
      </c>
      <c r="J55" s="14" t="s">
        <v>27</v>
      </c>
      <c r="K55" s="104">
        <v>6</v>
      </c>
      <c r="R55" s="51">
        <f>SUM(R49:R54)</f>
        <v>141.38</v>
      </c>
      <c r="S55" s="52" t="s">
        <v>35</v>
      </c>
    </row>
    <row r="56" spans="1:19" ht="15.75" thickBot="1" x14ac:dyDescent="0.25">
      <c r="A56" s="37">
        <f t="shared" si="2"/>
        <v>33</v>
      </c>
      <c r="C56" s="173">
        <v>54</v>
      </c>
      <c r="D56" s="182" t="str">
        <f>IF(přihlášky!$F$76="X",přihlášky!$E$76,přihlášky!$H$76)</f>
        <v>Hrach František</v>
      </c>
      <c r="E56" s="130" t="str">
        <f>Startovky!E60</f>
        <v xml:space="preserve">Strakonice  </v>
      </c>
      <c r="F56" s="3">
        <v>24.1</v>
      </c>
      <c r="G56" s="186">
        <v>23.65</v>
      </c>
      <c r="H56" s="176">
        <f t="shared" si="3"/>
        <v>23.65</v>
      </c>
    </row>
    <row r="57" spans="1:19" ht="15.75" thickBot="1" x14ac:dyDescent="0.25">
      <c r="A57" s="37">
        <f t="shared" si="2"/>
        <v>23</v>
      </c>
      <c r="C57" s="173">
        <v>55</v>
      </c>
      <c r="D57" s="182" t="str">
        <f>IF(přihlášky!$F$89="X",přihlášky!$E$89,přihlášky!$H$89)</f>
        <v>Vrhel Petr</v>
      </c>
      <c r="E57" s="130" t="str">
        <f>Startovky!E61</f>
        <v xml:space="preserve">Prachatice  </v>
      </c>
      <c r="F57" s="3"/>
      <c r="G57" s="186">
        <v>21.89</v>
      </c>
      <c r="H57" s="176">
        <f t="shared" si="3"/>
        <v>21.89</v>
      </c>
      <c r="K57" s="10"/>
      <c r="M57" s="208" t="str">
        <f>přihlášky!$C$13</f>
        <v xml:space="preserve">Jindřichův Hradec  </v>
      </c>
      <c r="N57" s="209"/>
      <c r="O57" s="209"/>
      <c r="P57" s="209"/>
      <c r="Q57" s="210"/>
    </row>
    <row r="58" spans="1:19" ht="15.75" thickBot="1" x14ac:dyDescent="0.25">
      <c r="A58" s="37">
        <f t="shared" si="2"/>
        <v>41</v>
      </c>
      <c r="C58" s="173">
        <v>56</v>
      </c>
      <c r="D58" s="182" t="str">
        <f>IF(přihlášky!$F$102="X",přihlášky!$E$102,přihlášky!$H$102)</f>
        <v>Poukar Jaroslav</v>
      </c>
      <c r="E58" s="130" t="str">
        <f>Startovky!E62</f>
        <v xml:space="preserve">Jindřichův Hradec  </v>
      </c>
      <c r="F58" s="3">
        <v>25.25</v>
      </c>
      <c r="G58" s="186"/>
      <c r="H58" s="176">
        <f t="shared" si="3"/>
        <v>25.25</v>
      </c>
      <c r="J58" s="211">
        <v>7</v>
      </c>
      <c r="K58" s="37">
        <v>2</v>
      </c>
      <c r="M58" s="38">
        <v>35</v>
      </c>
      <c r="N58" s="100" t="s">
        <v>103</v>
      </c>
      <c r="O58" s="130" t="s">
        <v>62</v>
      </c>
      <c r="P58" s="3">
        <v>15.86</v>
      </c>
      <c r="Q58" s="96">
        <v>15.66</v>
      </c>
      <c r="R58" s="93">
        <v>15.66</v>
      </c>
    </row>
    <row r="59" spans="1:19" ht="15.75" thickBot="1" x14ac:dyDescent="0.25">
      <c r="A59" s="37">
        <f t="shared" si="2"/>
        <v>31</v>
      </c>
      <c r="C59" s="173">
        <v>57</v>
      </c>
      <c r="D59" s="182" t="str">
        <f>IF(přihlášky!$F$25="X",přihlášky!$E$25,přihlášky!$H$25)</f>
        <v>Zbyněk Koudelka</v>
      </c>
      <c r="E59" s="130" t="str">
        <f>Startovky!E63</f>
        <v xml:space="preserve">České Budějovice  </v>
      </c>
      <c r="F59" s="3">
        <v>27.35</v>
      </c>
      <c r="G59" s="186">
        <v>23.42</v>
      </c>
      <c r="H59" s="176">
        <f t="shared" si="3"/>
        <v>23.42</v>
      </c>
      <c r="J59" s="212"/>
      <c r="K59" s="38">
        <v>4</v>
      </c>
      <c r="M59" s="38">
        <v>14</v>
      </c>
      <c r="N59" s="100" t="s">
        <v>100</v>
      </c>
      <c r="O59" s="130" t="s">
        <v>62</v>
      </c>
      <c r="P59" s="3">
        <v>17.13</v>
      </c>
      <c r="Q59" s="96">
        <v>16.3</v>
      </c>
      <c r="R59" s="93">
        <v>16.3</v>
      </c>
    </row>
    <row r="60" spans="1:19" ht="15.75" thickBot="1" x14ac:dyDescent="0.25">
      <c r="A60" s="37" t="e">
        <f t="shared" si="2"/>
        <v>#VALUE!</v>
      </c>
      <c r="C60" s="173">
        <v>58</v>
      </c>
      <c r="D60" s="182" t="str">
        <f>IF(přihlášky!$F$38="X",přihlášky!$E$38,přihlášky!$H$38)</f>
        <v>Nestartuje</v>
      </c>
      <c r="E60" s="130" t="str">
        <f>Startovky!E64</f>
        <v xml:space="preserve">Písek  </v>
      </c>
      <c r="F60" s="3"/>
      <c r="G60" s="186"/>
      <c r="H60" s="176" t="str">
        <f t="shared" si="3"/>
        <v>diskval.</v>
      </c>
      <c r="J60" s="212"/>
      <c r="K60" s="38">
        <v>7</v>
      </c>
      <c r="M60" s="38">
        <v>21</v>
      </c>
      <c r="N60" s="100" t="s">
        <v>101</v>
      </c>
      <c r="O60" s="130" t="s">
        <v>62</v>
      </c>
      <c r="P60" s="3">
        <v>16.79</v>
      </c>
      <c r="Q60" s="96"/>
      <c r="R60" s="93">
        <v>16.79</v>
      </c>
    </row>
    <row r="61" spans="1:19" ht="15.75" thickBot="1" x14ac:dyDescent="0.25">
      <c r="A61" s="37" t="e">
        <f t="shared" si="2"/>
        <v>#VALUE!</v>
      </c>
      <c r="C61" s="173">
        <v>59</v>
      </c>
      <c r="D61" s="182" t="str">
        <f>IF(přihlášky!$F$51="X",přihlášky!$E$51,přihlášky!$H$51)</f>
        <v>Nestartuje</v>
      </c>
      <c r="E61" s="130" t="str">
        <f>Startovky!E65</f>
        <v xml:space="preserve">Tábor  </v>
      </c>
      <c r="F61" s="3"/>
      <c r="G61" s="186"/>
      <c r="H61" s="176" t="str">
        <f t="shared" si="3"/>
        <v>diskval.</v>
      </c>
      <c r="J61" s="212"/>
      <c r="K61" s="38">
        <v>8</v>
      </c>
      <c r="M61" s="38">
        <v>7</v>
      </c>
      <c r="N61" s="100" t="s">
        <v>99</v>
      </c>
      <c r="O61" s="130" t="s">
        <v>62</v>
      </c>
      <c r="P61" s="3">
        <v>17.309999999999999</v>
      </c>
      <c r="Q61" s="96">
        <v>17.73</v>
      </c>
      <c r="R61" s="93">
        <v>17.309999999999999</v>
      </c>
    </row>
    <row r="62" spans="1:19" ht="15.75" thickBot="1" x14ac:dyDescent="0.25">
      <c r="A62" s="37">
        <f t="shared" si="2"/>
        <v>50</v>
      </c>
      <c r="C62" s="173">
        <v>60</v>
      </c>
      <c r="D62" s="182" t="str">
        <f>IF(přihlášky!$F$64="X",přihlášky!$E$64,přihlášky!$H$64)</f>
        <v>Dvořák Jan</v>
      </c>
      <c r="E62" s="130" t="str">
        <f>Startovky!E66</f>
        <v xml:space="preserve">Český Krumlov  </v>
      </c>
      <c r="F62" s="3">
        <v>37.58</v>
      </c>
      <c r="G62" s="186">
        <v>37.200000000000003</v>
      </c>
      <c r="H62" s="176">
        <f t="shared" si="3"/>
        <v>37.200000000000003</v>
      </c>
      <c r="J62" s="212"/>
      <c r="K62" s="38">
        <v>9</v>
      </c>
      <c r="M62" s="38">
        <v>28</v>
      </c>
      <c r="N62" s="100" t="s">
        <v>102</v>
      </c>
      <c r="O62" s="130" t="s">
        <v>62</v>
      </c>
      <c r="P62" s="3">
        <v>18.600000000000001</v>
      </c>
      <c r="Q62" s="96">
        <v>19.27</v>
      </c>
      <c r="R62" s="93">
        <v>18.600000000000001</v>
      </c>
    </row>
    <row r="63" spans="1:19" ht="15.75" thickBot="1" x14ac:dyDescent="0.3">
      <c r="A63" s="37" t="e">
        <f t="shared" si="2"/>
        <v>#VALUE!</v>
      </c>
      <c r="C63" s="173">
        <v>61</v>
      </c>
      <c r="D63" s="184" t="str">
        <f>IF(přihlášky!$F$77="X",přihlášky!$E$77,přihlášky!$H$77)</f>
        <v>Nestartuje</v>
      </c>
      <c r="E63" s="130" t="str">
        <f>Startovky!E67</f>
        <v xml:space="preserve">Strakonice  </v>
      </c>
      <c r="F63" s="3"/>
      <c r="G63" s="186"/>
      <c r="H63" s="176" t="str">
        <f t="shared" si="3"/>
        <v>diskval.</v>
      </c>
      <c r="J63" s="213"/>
      <c r="K63" s="39">
        <v>17</v>
      </c>
      <c r="M63" s="38">
        <v>49</v>
      </c>
      <c r="N63" s="100" t="s">
        <v>105</v>
      </c>
      <c r="O63" s="130" t="s">
        <v>62</v>
      </c>
      <c r="P63" s="3">
        <v>20.95</v>
      </c>
      <c r="Q63" s="96">
        <v>20.89</v>
      </c>
      <c r="R63" s="93">
        <v>20.89</v>
      </c>
    </row>
    <row r="64" spans="1:19" ht="15.75" thickBot="1" x14ac:dyDescent="0.25">
      <c r="A64" s="37" t="e">
        <f t="shared" si="2"/>
        <v>#VALUE!</v>
      </c>
      <c r="C64" s="173">
        <v>62</v>
      </c>
      <c r="D64" s="182" t="str">
        <f>IF(přihlášky!$F$90="X",přihlášky!$E$90,přihlášky!$H$90)</f>
        <v>Nestartuje</v>
      </c>
      <c r="E64" s="130" t="str">
        <f>Startovky!E68</f>
        <v xml:space="preserve">Prachatice  </v>
      </c>
      <c r="F64" s="3"/>
      <c r="G64" s="186"/>
      <c r="H64" s="176" t="str">
        <f t="shared" si="3"/>
        <v>diskval.</v>
      </c>
      <c r="J64" s="14" t="s">
        <v>27</v>
      </c>
      <c r="K64" s="104">
        <v>1</v>
      </c>
      <c r="R64" s="51">
        <f>SUM(R58:R63)</f>
        <v>105.55</v>
      </c>
      <c r="S64" s="52" t="s">
        <v>35</v>
      </c>
    </row>
    <row r="65" spans="1:19" ht="15.75" thickBot="1" x14ac:dyDescent="0.25">
      <c r="A65" s="37" t="e">
        <f t="shared" si="2"/>
        <v>#VALUE!</v>
      </c>
      <c r="C65" s="173">
        <v>63</v>
      </c>
      <c r="D65" s="182" t="str">
        <f>IF(přihlášky!$F$103="X",přihlášky!$E$103,přihlášky!$H$103)</f>
        <v>Nestartuje</v>
      </c>
      <c r="E65" s="130" t="str">
        <f>Startovky!E69</f>
        <v xml:space="preserve">Jindřichův Hradec  </v>
      </c>
      <c r="F65" s="3"/>
      <c r="G65" s="186"/>
      <c r="H65" s="176" t="str">
        <f t="shared" si="3"/>
        <v>diskval.</v>
      </c>
      <c r="M65" s="206" t="s">
        <v>50</v>
      </c>
      <c r="N65" s="207"/>
      <c r="O65" s="207"/>
      <c r="P65" s="207"/>
      <c r="Q65" s="207"/>
      <c r="R65" s="207"/>
      <c r="S65" s="207"/>
    </row>
    <row r="66" spans="1:19" ht="12.75" customHeight="1" thickBot="1" x14ac:dyDescent="0.25">
      <c r="A66" s="37">
        <f t="shared" si="2"/>
        <v>1</v>
      </c>
      <c r="C66" s="173">
        <v>64</v>
      </c>
      <c r="D66" s="182" t="str">
        <f>IF(přihlášky!$F$26="X",přihlášky!$E$26,přihlášky!$H$26)</f>
        <v>Jan Ježek</v>
      </c>
      <c r="E66" s="130" t="str">
        <f>Startovky!E70</f>
        <v xml:space="preserve">České Budějovice  </v>
      </c>
      <c r="F66" s="3">
        <v>15.5</v>
      </c>
      <c r="G66" s="186">
        <v>14.86</v>
      </c>
      <c r="H66" s="176">
        <f t="shared" si="3"/>
        <v>14.86</v>
      </c>
      <c r="M66" s="207"/>
      <c r="N66" s="207"/>
      <c r="O66" s="207"/>
      <c r="P66" s="207"/>
      <c r="Q66" s="207"/>
      <c r="R66" s="207"/>
      <c r="S66" s="207"/>
    </row>
    <row r="67" spans="1:19" ht="15.75" thickBot="1" x14ac:dyDescent="0.25">
      <c r="A67" s="37" t="e">
        <f t="shared" ref="A67:A72" si="4">RANK(H67,$H$3:$H$72,1)</f>
        <v>#VALUE!</v>
      </c>
      <c r="C67" s="173">
        <v>65</v>
      </c>
      <c r="D67" s="182" t="str">
        <f>IF(přihlášky!$F$39="X",přihlášky!$E$39,přihlášky!$H$39)</f>
        <v>Nestartuje</v>
      </c>
      <c r="E67" s="130" t="str">
        <f>Startovky!E71</f>
        <v xml:space="preserve">Písek  </v>
      </c>
      <c r="F67" s="3"/>
      <c r="G67" s="186"/>
      <c r="H67" s="176" t="str">
        <f t="shared" ref="H67:H98" si="5">IF(AND(F67=0,G67=0),"diskval.",IF(AND(F67&gt;0,G67&gt;0),MIN(F67:G67),IF(F67&gt;0,F67,G67)))</f>
        <v>diskval.</v>
      </c>
      <c r="M67" s="207"/>
      <c r="N67" s="207"/>
      <c r="O67" s="207"/>
      <c r="P67" s="207"/>
      <c r="Q67" s="207"/>
      <c r="R67" s="207"/>
      <c r="S67" s="207"/>
    </row>
    <row r="68" spans="1:19" ht="15.75" thickBot="1" x14ac:dyDescent="0.25">
      <c r="A68" s="37" t="e">
        <f t="shared" si="4"/>
        <v>#VALUE!</v>
      </c>
      <c r="C68" s="173">
        <v>66</v>
      </c>
      <c r="D68" s="182" t="str">
        <f>IF(přihlášky!$F$52="X",přihlášky!$E$52,přihlášky!$H$52)</f>
        <v>Nestartuje</v>
      </c>
      <c r="E68" s="130" t="str">
        <f>Startovky!E72</f>
        <v xml:space="preserve">Tábor  </v>
      </c>
      <c r="F68" s="3"/>
      <c r="G68" s="186"/>
      <c r="H68" s="176" t="str">
        <f t="shared" si="5"/>
        <v>diskval.</v>
      </c>
      <c r="M68" s="207"/>
      <c r="N68" s="207"/>
      <c r="O68" s="207"/>
      <c r="P68" s="207"/>
      <c r="Q68" s="207"/>
      <c r="R68" s="207"/>
      <c r="S68" s="207"/>
    </row>
    <row r="69" spans="1:19" ht="15.75" thickBot="1" x14ac:dyDescent="0.25">
      <c r="A69" s="37">
        <f t="shared" si="4"/>
        <v>49</v>
      </c>
      <c r="C69" s="173">
        <v>67</v>
      </c>
      <c r="D69" s="182" t="str">
        <f>IF(přihlášky!$F$65="X",přihlášky!$E$65,přihlášky!$H$65)</f>
        <v>Fleišmann Tomáš</v>
      </c>
      <c r="E69" s="130" t="str">
        <f>Startovky!E73</f>
        <v xml:space="preserve">Český Krumlov  </v>
      </c>
      <c r="F69" s="3">
        <v>38.159999999999997</v>
      </c>
      <c r="G69" s="186">
        <v>34.67</v>
      </c>
      <c r="H69" s="176">
        <f t="shared" si="5"/>
        <v>34.67</v>
      </c>
      <c r="M69" s="207"/>
      <c r="N69" s="207"/>
      <c r="O69" s="207"/>
      <c r="P69" s="207"/>
      <c r="Q69" s="207"/>
      <c r="R69" s="207"/>
      <c r="S69" s="207"/>
    </row>
    <row r="70" spans="1:19" ht="15.75" thickBot="1" x14ac:dyDescent="0.25">
      <c r="A70" s="37" t="e">
        <f t="shared" si="4"/>
        <v>#VALUE!</v>
      </c>
      <c r="C70" s="173">
        <v>68</v>
      </c>
      <c r="D70" s="182" t="str">
        <f>IF(přihlášky!$F$78="X",přihlášky!$E$78,přihlášky!$H$78)</f>
        <v>Nestartuje</v>
      </c>
      <c r="E70" s="130" t="str">
        <f>Startovky!E74</f>
        <v xml:space="preserve">Strakonice  </v>
      </c>
      <c r="F70" s="3"/>
      <c r="G70" s="186"/>
      <c r="H70" s="176" t="str">
        <f t="shared" si="5"/>
        <v>diskval.</v>
      </c>
      <c r="M70" s="207"/>
      <c r="N70" s="207"/>
      <c r="O70" s="207"/>
      <c r="P70" s="207"/>
      <c r="Q70" s="207"/>
      <c r="R70" s="207"/>
      <c r="S70" s="207"/>
    </row>
    <row r="71" spans="1:19" ht="15.75" thickBot="1" x14ac:dyDescent="0.25">
      <c r="A71" s="37" t="e">
        <f t="shared" si="4"/>
        <v>#VALUE!</v>
      </c>
      <c r="C71" s="173">
        <v>69</v>
      </c>
      <c r="D71" s="182" t="str">
        <f>IF(přihlášky!$F$91="X",přihlášky!$E$91,přihlášky!$H$91)</f>
        <v>Nestartuje</v>
      </c>
      <c r="E71" s="130" t="str">
        <f>Startovky!E75</f>
        <v xml:space="preserve">Prachatice  </v>
      </c>
      <c r="F71" s="3"/>
      <c r="G71" s="186"/>
      <c r="H71" s="176" t="str">
        <f t="shared" si="5"/>
        <v>diskval.</v>
      </c>
      <c r="M71" s="207"/>
      <c r="N71" s="207"/>
      <c r="O71" s="207"/>
      <c r="P71" s="207"/>
      <c r="Q71" s="207"/>
      <c r="R71" s="207"/>
      <c r="S71" s="207"/>
    </row>
    <row r="72" spans="1:19" ht="15.75" thickBot="1" x14ac:dyDescent="0.25">
      <c r="A72" s="37" t="e">
        <f t="shared" si="4"/>
        <v>#VALUE!</v>
      </c>
      <c r="C72" s="174">
        <v>70</v>
      </c>
      <c r="D72" s="74" t="str">
        <f>IF(přihlášky!$F$104="X",přihlášky!$E$104,přihlášky!$H$104)</f>
        <v>Nestartuje</v>
      </c>
      <c r="E72" s="131" t="str">
        <f>Startovky!E76</f>
        <v xml:space="preserve">Jindřichův Hradec  </v>
      </c>
      <c r="F72" s="4"/>
      <c r="G72" s="187"/>
      <c r="H72" s="178" t="str">
        <f t="shared" si="5"/>
        <v>diskval.</v>
      </c>
      <c r="M72" s="207"/>
      <c r="N72" s="207"/>
      <c r="O72" s="207"/>
      <c r="P72" s="207"/>
      <c r="Q72" s="207"/>
      <c r="R72" s="207"/>
      <c r="S72" s="207"/>
    </row>
  </sheetData>
  <sortState ref="A3:H72">
    <sortCondition ref="C3:C72"/>
  </sortState>
  <mergeCells count="17">
    <mergeCell ref="J58:J63"/>
    <mergeCell ref="M12:Q12"/>
    <mergeCell ref="C1:H1"/>
    <mergeCell ref="P2:Q2"/>
    <mergeCell ref="M57:Q57"/>
    <mergeCell ref="M3:Q3"/>
    <mergeCell ref="J4:J9"/>
    <mergeCell ref="J13:J18"/>
    <mergeCell ref="J22:J27"/>
    <mergeCell ref="J31:J36"/>
    <mergeCell ref="J40:J45"/>
    <mergeCell ref="J49:J54"/>
    <mergeCell ref="M65:S72"/>
    <mergeCell ref="M21:Q21"/>
    <mergeCell ref="M30:Q30"/>
    <mergeCell ref="M39:Q39"/>
    <mergeCell ref="M48:Q48"/>
  </mergeCells>
  <pageMargins left="0.23622047244094491" right="0.23622047244094491" top="0.74803149606299213" bottom="0.74803149606299213" header="0.31496062992125984" footer="0.31496062992125984"/>
  <pageSetup paperSize="9" scale="65" fitToWidth="0" fitToHeight="0" orientation="portrait" horizontalDpi="4294967293" r:id="rId1"/>
  <colBreaks count="1" manualBreakCount="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2"/>
  <sheetViews>
    <sheetView view="pageBreakPreview" zoomScaleNormal="100" zoomScaleSheetLayoutView="100" workbookViewId="0">
      <selection activeCell="D6" sqref="D6"/>
    </sheetView>
  </sheetViews>
  <sheetFormatPr defaultRowHeight="12.75" x14ac:dyDescent="0.2"/>
  <cols>
    <col min="1" max="1" width="9.140625" style="53"/>
    <col min="2" max="2" width="0.85546875" style="53" customWidth="1"/>
    <col min="3" max="3" width="6.42578125" style="53" customWidth="1"/>
    <col min="4" max="4" width="31.5703125" style="53" customWidth="1"/>
    <col min="5" max="5" width="19.5703125" style="53" customWidth="1"/>
    <col min="6" max="7" width="9.140625" style="53"/>
    <col min="8" max="8" width="9.85546875" style="53" customWidth="1"/>
    <col min="9" max="9" width="9.140625" style="53"/>
    <col min="10" max="10" width="12" style="53" bestFit="1" customWidth="1"/>
    <col min="11" max="11" width="9.140625" style="53"/>
    <col min="12" max="12" width="0.85546875" style="53" customWidth="1"/>
    <col min="13" max="13" width="9.140625" style="53"/>
    <col min="14" max="14" width="18.42578125" style="53" customWidth="1"/>
    <col min="15" max="15" width="15.42578125" style="53" customWidth="1"/>
    <col min="16" max="17" width="9.140625" style="53"/>
    <col min="18" max="18" width="9.85546875" style="53" customWidth="1"/>
    <col min="19" max="19" width="11" style="53" customWidth="1"/>
    <col min="20" max="16384" width="9.140625" style="53"/>
  </cols>
  <sheetData>
    <row r="1" spans="1:19" ht="21" thickBot="1" x14ac:dyDescent="0.25">
      <c r="A1"/>
      <c r="B1"/>
      <c r="C1" s="214" t="s">
        <v>24</v>
      </c>
      <c r="D1" s="215"/>
      <c r="E1" s="215"/>
      <c r="F1" s="215"/>
      <c r="G1" s="215"/>
      <c r="H1" s="216"/>
    </row>
    <row r="2" spans="1:19" ht="39" customHeight="1" thickBot="1" x14ac:dyDescent="0.25">
      <c r="A2" s="21" t="s">
        <v>1</v>
      </c>
      <c r="B2"/>
      <c r="C2" s="5" t="s">
        <v>10</v>
      </c>
      <c r="D2" s="5" t="s">
        <v>0</v>
      </c>
      <c r="E2" s="179" t="s">
        <v>2</v>
      </c>
      <c r="F2" s="180" t="s">
        <v>6</v>
      </c>
      <c r="G2" s="5" t="s">
        <v>7</v>
      </c>
      <c r="H2" s="1" t="s">
        <v>8</v>
      </c>
    </row>
    <row r="3" spans="1:19" ht="15.75" thickBot="1" x14ac:dyDescent="0.25">
      <c r="A3" s="37">
        <f t="shared" ref="A3:A27" si="0">RANK(H3,$H$3:$H$72,1)</f>
        <v>39</v>
      </c>
      <c r="B3"/>
      <c r="C3" s="7">
        <v>1</v>
      </c>
      <c r="D3" s="167" t="str">
        <f>IF(přihlášky!$G$17="X",přihlášky!$E$17,přihlášky!H16)</f>
        <v>Trnka Luboš</v>
      </c>
      <c r="E3" s="129" t="str">
        <f>Startovky!E4</f>
        <v xml:space="preserve">České Budějovice  </v>
      </c>
      <c r="F3" s="91">
        <v>22.43</v>
      </c>
      <c r="G3" s="185">
        <v>22.02</v>
      </c>
      <c r="H3" s="175">
        <f t="shared" ref="H3:H34" si="1">IF(AND(F3=0,G3=0),"diskval.",IF(AND(F3&gt;0,G3&gt;0),MIN(F3:G3),IF(F3&gt;0,F3,G3)))</f>
        <v>22.02</v>
      </c>
      <c r="K3" s="54"/>
      <c r="M3" s="208" t="str">
        <f>přihlášky!$C$7</f>
        <v xml:space="preserve">České Budějovice  </v>
      </c>
      <c r="N3" s="218"/>
      <c r="O3" s="218"/>
      <c r="P3" s="218"/>
      <c r="Q3" s="219"/>
    </row>
    <row r="4" spans="1:19" ht="12.75" customHeight="1" thickBot="1" x14ac:dyDescent="0.25">
      <c r="A4" s="37">
        <f t="shared" si="0"/>
        <v>34</v>
      </c>
      <c r="B4"/>
      <c r="C4" s="173">
        <v>2</v>
      </c>
      <c r="D4" s="181" t="str">
        <f>IF(přihlášky!$G$30="X",přihlášky!$E$30,přihlášky!$H$30)</f>
        <v>Fric  Ladislav</v>
      </c>
      <c r="E4" s="130" t="str">
        <f>Startovky!E5</f>
        <v xml:space="preserve">Písek  </v>
      </c>
      <c r="F4" s="3">
        <v>21.7</v>
      </c>
      <c r="G4" s="186">
        <v>21.83</v>
      </c>
      <c r="H4" s="176">
        <f t="shared" si="1"/>
        <v>21.7</v>
      </c>
      <c r="J4" s="211">
        <v>1</v>
      </c>
      <c r="K4" s="37">
        <v>2</v>
      </c>
      <c r="M4" s="38">
        <v>64</v>
      </c>
      <c r="N4" s="100" t="s">
        <v>39</v>
      </c>
      <c r="O4" s="130" t="s">
        <v>56</v>
      </c>
      <c r="P4" s="3">
        <v>17.739999999999998</v>
      </c>
      <c r="Q4" s="96"/>
      <c r="R4" s="93">
        <v>17.739999999999998</v>
      </c>
    </row>
    <row r="5" spans="1:19" ht="12.75" customHeight="1" thickBot="1" x14ac:dyDescent="0.25">
      <c r="A5" s="37">
        <f t="shared" si="0"/>
        <v>38</v>
      </c>
      <c r="B5"/>
      <c r="C5" s="173">
        <v>3</v>
      </c>
      <c r="D5" s="181" t="str">
        <f>IF(přihlášky!$G$43="X",přihlášky!$E$43,přihlášky!$H$43)</f>
        <v>Janovský Martin</v>
      </c>
      <c r="E5" s="130" t="str">
        <f>Startovky!E6</f>
        <v xml:space="preserve">Tábor  </v>
      </c>
      <c r="F5" s="3">
        <v>21.98</v>
      </c>
      <c r="G5" s="186">
        <v>22.45</v>
      </c>
      <c r="H5" s="176">
        <f t="shared" si="1"/>
        <v>21.98</v>
      </c>
      <c r="J5" s="212"/>
      <c r="K5" s="38">
        <v>4</v>
      </c>
      <c r="M5" s="38">
        <v>15</v>
      </c>
      <c r="N5" s="100" t="s">
        <v>36</v>
      </c>
      <c r="O5" s="130" t="s">
        <v>56</v>
      </c>
      <c r="P5" s="3">
        <v>18.309999999999999</v>
      </c>
      <c r="Q5" s="96">
        <v>23.52</v>
      </c>
      <c r="R5" s="93">
        <v>18.309999999999999</v>
      </c>
    </row>
    <row r="6" spans="1:19" ht="12.75" customHeight="1" thickBot="1" x14ac:dyDescent="0.25">
      <c r="A6" s="37">
        <f t="shared" si="0"/>
        <v>58</v>
      </c>
      <c r="B6"/>
      <c r="C6" s="173">
        <v>4</v>
      </c>
      <c r="D6" s="181" t="str">
        <f>IF(přihlášky!$G$56="X",přihlášky!$E$56,přihlášky!$H$56)</f>
        <v>Hüttner Milan</v>
      </c>
      <c r="E6" s="130" t="str">
        <f>Startovky!E7</f>
        <v xml:space="preserve">Český Krumlov  </v>
      </c>
      <c r="F6" s="3">
        <v>34.72</v>
      </c>
      <c r="G6" s="186">
        <v>25.71</v>
      </c>
      <c r="H6" s="176">
        <f t="shared" si="1"/>
        <v>25.71</v>
      </c>
      <c r="J6" s="212"/>
      <c r="K6" s="38">
        <v>14</v>
      </c>
      <c r="M6" s="38">
        <v>22</v>
      </c>
      <c r="N6" s="100" t="s">
        <v>43</v>
      </c>
      <c r="O6" s="130" t="s">
        <v>56</v>
      </c>
      <c r="P6" s="3">
        <v>19.86</v>
      </c>
      <c r="Q6" s="96"/>
      <c r="R6" s="93">
        <v>19.86</v>
      </c>
    </row>
    <row r="7" spans="1:19" ht="12.75" customHeight="1" thickBot="1" x14ac:dyDescent="0.25">
      <c r="A7" s="37">
        <f t="shared" si="0"/>
        <v>19</v>
      </c>
      <c r="B7"/>
      <c r="C7" s="173">
        <v>5</v>
      </c>
      <c r="D7" s="181" t="str">
        <f>IF(přihlášky!$G$69="X",přihlášky!$E$69,přihlášky!$H$69)</f>
        <v>Suchopár Jiří</v>
      </c>
      <c r="E7" s="130" t="str">
        <f>Startovky!E8</f>
        <v xml:space="preserve">Strakonice  </v>
      </c>
      <c r="F7" s="3">
        <v>27.17</v>
      </c>
      <c r="G7" s="186">
        <v>20.38</v>
      </c>
      <c r="H7" s="176">
        <f t="shared" si="1"/>
        <v>20.38</v>
      </c>
      <c r="J7" s="212"/>
      <c r="K7" s="38">
        <v>21</v>
      </c>
      <c r="M7" s="38">
        <v>8</v>
      </c>
      <c r="N7" s="102" t="s">
        <v>38</v>
      </c>
      <c r="O7" s="130" t="s">
        <v>56</v>
      </c>
      <c r="P7" s="3">
        <v>20.79</v>
      </c>
      <c r="Q7" s="96">
        <v>23.85</v>
      </c>
      <c r="R7" s="93">
        <v>20.79</v>
      </c>
    </row>
    <row r="8" spans="1:19" ht="12.75" customHeight="1" thickBot="1" x14ac:dyDescent="0.25">
      <c r="A8" s="37">
        <f t="shared" si="0"/>
        <v>20</v>
      </c>
      <c r="B8"/>
      <c r="C8" s="173">
        <v>6</v>
      </c>
      <c r="D8" s="181" t="str">
        <f>IF(přihlášky!$G$82="X",přihlášky!$E$82,přihlášky!$H$82)</f>
        <v>Havlíček Petr</v>
      </c>
      <c r="E8" s="130" t="str">
        <f>Startovky!E9</f>
        <v xml:space="preserve">Prachatice  </v>
      </c>
      <c r="F8" s="3">
        <v>20.55</v>
      </c>
      <c r="G8" s="186"/>
      <c r="H8" s="176">
        <f t="shared" si="1"/>
        <v>20.55</v>
      </c>
      <c r="J8" s="212"/>
      <c r="K8" s="38">
        <v>27</v>
      </c>
      <c r="M8" s="38">
        <v>50</v>
      </c>
      <c r="N8" s="101" t="s">
        <v>97</v>
      </c>
      <c r="O8" s="130" t="s">
        <v>56</v>
      </c>
      <c r="P8" s="3">
        <v>22.01</v>
      </c>
      <c r="Q8" s="96">
        <v>20.96</v>
      </c>
      <c r="R8" s="93">
        <v>20.96</v>
      </c>
    </row>
    <row r="9" spans="1:19" ht="13.5" customHeight="1" thickBot="1" x14ac:dyDescent="0.25">
      <c r="A9" s="37">
        <f t="shared" si="0"/>
        <v>13</v>
      </c>
      <c r="B9"/>
      <c r="C9" s="173">
        <v>7</v>
      </c>
      <c r="D9" s="181" t="str">
        <f>IF(přihlášky!$G$95="X",přihlášky!$E$95,přihlášky!$H$95)</f>
        <v>Šmíd Stanislav</v>
      </c>
      <c r="E9" s="130" t="str">
        <f>Startovky!E10</f>
        <v xml:space="preserve">Jindřichův Hradec  </v>
      </c>
      <c r="F9" s="3">
        <v>20.27</v>
      </c>
      <c r="G9" s="186">
        <v>19.73</v>
      </c>
      <c r="H9" s="176">
        <f t="shared" si="1"/>
        <v>19.73</v>
      </c>
      <c r="J9" s="213"/>
      <c r="K9" s="39">
        <v>36</v>
      </c>
      <c r="M9" s="38">
        <v>43</v>
      </c>
      <c r="N9" s="100" t="s">
        <v>55</v>
      </c>
      <c r="O9" s="130" t="s">
        <v>56</v>
      </c>
      <c r="P9" s="3">
        <v>23.3</v>
      </c>
      <c r="Q9" s="96">
        <v>21.82</v>
      </c>
      <c r="R9" s="93">
        <v>21.82</v>
      </c>
    </row>
    <row r="10" spans="1:19" ht="15.75" thickBot="1" x14ac:dyDescent="0.25">
      <c r="A10" s="37">
        <f t="shared" si="0"/>
        <v>21</v>
      </c>
      <c r="B10"/>
      <c r="C10" s="173">
        <v>8</v>
      </c>
      <c r="D10" s="181" t="str">
        <f>IF(přihlášky!$G$18="X",přihlášky!$E$18,přihlášky!H17)</f>
        <v>Milan Kriso</v>
      </c>
      <c r="E10" s="130" t="str">
        <f>Startovky!E11</f>
        <v xml:space="preserve">České Budějovice  </v>
      </c>
      <c r="F10" s="3">
        <v>20.79</v>
      </c>
      <c r="G10" s="186">
        <v>23.85</v>
      </c>
      <c r="H10" s="176">
        <f t="shared" si="1"/>
        <v>20.79</v>
      </c>
      <c r="J10" s="55" t="s">
        <v>27</v>
      </c>
      <c r="K10" s="103">
        <v>3</v>
      </c>
      <c r="R10" s="56">
        <f>SUM(R4:R9)</f>
        <v>119.47999999999999</v>
      </c>
      <c r="S10" s="57" t="s">
        <v>35</v>
      </c>
    </row>
    <row r="11" spans="1:19" ht="15.75" thickBot="1" x14ac:dyDescent="0.25">
      <c r="A11" s="37">
        <f t="shared" si="0"/>
        <v>44</v>
      </c>
      <c r="B11"/>
      <c r="C11" s="173">
        <v>9</v>
      </c>
      <c r="D11" s="181" t="str">
        <f>IF(přihlášky!$G$31="X",přihlášky!$E$31,přihlášky!$H$31)</f>
        <v>Kalous  Petr</v>
      </c>
      <c r="E11" s="130" t="str">
        <f>Startovky!E12</f>
        <v xml:space="preserve">Písek  </v>
      </c>
      <c r="F11" s="3"/>
      <c r="G11" s="186">
        <v>22.72</v>
      </c>
      <c r="H11" s="176">
        <f t="shared" si="1"/>
        <v>22.72</v>
      </c>
      <c r="M11"/>
      <c r="N11"/>
      <c r="O11"/>
      <c r="P11"/>
      <c r="Q11"/>
    </row>
    <row r="12" spans="1:19" ht="15.75" thickBot="1" x14ac:dyDescent="0.25">
      <c r="A12" s="37">
        <f t="shared" si="0"/>
        <v>37</v>
      </c>
      <c r="B12"/>
      <c r="C12" s="173">
        <v>10</v>
      </c>
      <c r="D12" s="181" t="str">
        <f>IF(přihlášky!$G$44="X",přihlášky!$E$44,přihlášky!$H$44)</f>
        <v>Fišer Ondřej</v>
      </c>
      <c r="E12" s="130" t="str">
        <f>Startovky!E13</f>
        <v xml:space="preserve">Tábor  </v>
      </c>
      <c r="F12" s="3">
        <v>21.84</v>
      </c>
      <c r="G12" s="186">
        <v>29.46</v>
      </c>
      <c r="H12" s="176">
        <f t="shared" si="1"/>
        <v>21.84</v>
      </c>
      <c r="K12" s="54"/>
      <c r="M12" s="208" t="str">
        <f>přihlášky!$C$8</f>
        <v xml:space="preserve">Písek  </v>
      </c>
      <c r="N12" s="218"/>
      <c r="O12" s="218"/>
      <c r="P12" s="218"/>
      <c r="Q12" s="219"/>
    </row>
    <row r="13" spans="1:19" ht="15.75" thickBot="1" x14ac:dyDescent="0.25">
      <c r="A13" s="37">
        <f t="shared" si="0"/>
        <v>46</v>
      </c>
      <c r="B13"/>
      <c r="C13" s="173">
        <v>11</v>
      </c>
      <c r="D13" s="181" t="str">
        <f>IF(přihlášky!$G$57="X",přihlášky!$E$57,přihlášky!$H$57)</f>
        <v>Wirth Aleš</v>
      </c>
      <c r="E13" s="130" t="str">
        <f>Startovky!E14</f>
        <v xml:space="preserve">Český Krumlov  </v>
      </c>
      <c r="F13" s="3">
        <v>22.78</v>
      </c>
      <c r="G13" s="186"/>
      <c r="H13" s="176">
        <f t="shared" si="1"/>
        <v>22.78</v>
      </c>
      <c r="J13" s="211">
        <v>2</v>
      </c>
      <c r="K13" s="37">
        <v>22</v>
      </c>
      <c r="M13" s="38">
        <v>44</v>
      </c>
      <c r="N13" s="100" t="s">
        <v>122</v>
      </c>
      <c r="O13" s="130" t="s">
        <v>57</v>
      </c>
      <c r="P13" s="3">
        <v>21.97</v>
      </c>
      <c r="Q13" s="96">
        <v>20.82</v>
      </c>
      <c r="R13" s="93">
        <v>20.82</v>
      </c>
    </row>
    <row r="14" spans="1:19" ht="15.75" thickBot="1" x14ac:dyDescent="0.25">
      <c r="A14" s="37">
        <f t="shared" si="0"/>
        <v>48</v>
      </c>
      <c r="B14"/>
      <c r="C14" s="173">
        <v>12</v>
      </c>
      <c r="D14" s="181" t="str">
        <f>IF(přihlášky!$G$70="X",přihlášky!$E$70,přihlášky!$H$70)</f>
        <v>Louda Petr</v>
      </c>
      <c r="E14" s="130" t="str">
        <f>Startovky!E15</f>
        <v xml:space="preserve">Strakonice  </v>
      </c>
      <c r="F14" s="3">
        <v>22.96</v>
      </c>
      <c r="G14" s="186">
        <v>23.48</v>
      </c>
      <c r="H14" s="176">
        <f t="shared" si="1"/>
        <v>22.96</v>
      </c>
      <c r="J14" s="212"/>
      <c r="K14" s="38">
        <v>24</v>
      </c>
      <c r="M14" s="38">
        <v>23</v>
      </c>
      <c r="N14" s="100" t="s">
        <v>119</v>
      </c>
      <c r="O14" s="130" t="s">
        <v>57</v>
      </c>
      <c r="P14" s="3">
        <v>20.91</v>
      </c>
      <c r="Q14" s="96"/>
      <c r="R14" s="93">
        <v>20.91</v>
      </c>
    </row>
    <row r="15" spans="1:19" ht="15.75" thickBot="1" x14ac:dyDescent="0.25">
      <c r="A15" s="37">
        <f t="shared" si="0"/>
        <v>12</v>
      </c>
      <c r="B15"/>
      <c r="C15" s="173">
        <v>13</v>
      </c>
      <c r="D15" s="181" t="str">
        <f>IF(přihlášky!$G$83="X",přihlášky!$E$83,přihlášky!$H$83)</f>
        <v>Šustr Jiří</v>
      </c>
      <c r="E15" s="130" t="str">
        <f>Startovky!E16</f>
        <v xml:space="preserve">Prachatice  </v>
      </c>
      <c r="F15" s="3">
        <v>20</v>
      </c>
      <c r="G15" s="186">
        <v>19.61</v>
      </c>
      <c r="H15" s="176">
        <f t="shared" si="1"/>
        <v>19.61</v>
      </c>
      <c r="J15" s="212"/>
      <c r="K15" s="38">
        <v>29</v>
      </c>
      <c r="M15" s="38">
        <v>37</v>
      </c>
      <c r="N15" s="100" t="s">
        <v>121</v>
      </c>
      <c r="O15" s="130" t="s">
        <v>57</v>
      </c>
      <c r="P15" s="3">
        <v>21.97</v>
      </c>
      <c r="Q15" s="96">
        <v>21.06</v>
      </c>
      <c r="R15" s="93">
        <v>21.06</v>
      </c>
    </row>
    <row r="16" spans="1:19" ht="15.75" thickBot="1" x14ac:dyDescent="0.25">
      <c r="A16" s="37">
        <f t="shared" si="0"/>
        <v>11</v>
      </c>
      <c r="B16"/>
      <c r="C16" s="173">
        <v>14</v>
      </c>
      <c r="D16" s="181" t="str">
        <f>IF(přihlášky!$G$96="X",přihlášky!$E$96,přihlášky!$H$96)</f>
        <v>Doktor Michal</v>
      </c>
      <c r="E16" s="130" t="str">
        <f>Startovky!E17</f>
        <v xml:space="preserve">Jindřichův Hradec  </v>
      </c>
      <c r="F16" s="3">
        <v>19.53</v>
      </c>
      <c r="G16" s="186">
        <v>21.21</v>
      </c>
      <c r="H16" s="176">
        <f t="shared" si="1"/>
        <v>19.53</v>
      </c>
      <c r="J16" s="212"/>
      <c r="K16" s="38">
        <v>30</v>
      </c>
      <c r="M16" s="38">
        <v>58</v>
      </c>
      <c r="N16" s="100" t="s">
        <v>124</v>
      </c>
      <c r="O16" s="130" t="s">
        <v>57</v>
      </c>
      <c r="P16" s="3"/>
      <c r="Q16" s="96">
        <v>21.21</v>
      </c>
      <c r="R16" s="93">
        <v>21.21</v>
      </c>
    </row>
    <row r="17" spans="1:19" ht="15.75" thickBot="1" x14ac:dyDescent="0.25">
      <c r="A17" s="37">
        <f t="shared" si="0"/>
        <v>4</v>
      </c>
      <c r="B17"/>
      <c r="C17" s="173">
        <v>15</v>
      </c>
      <c r="D17" s="181" t="str">
        <f>IF(přihlášky!$G$19="X",přihlášky!$E$19,přihlášky!$H$19)</f>
        <v>Milan Čada</v>
      </c>
      <c r="E17" s="130" t="str">
        <f>Startovky!E18</f>
        <v xml:space="preserve">České Budějovice  </v>
      </c>
      <c r="F17" s="3">
        <v>18.309999999999999</v>
      </c>
      <c r="G17" s="186">
        <v>23.52</v>
      </c>
      <c r="H17" s="176">
        <f t="shared" si="1"/>
        <v>18.309999999999999</v>
      </c>
      <c r="J17" s="212"/>
      <c r="K17" s="38">
        <v>34</v>
      </c>
      <c r="M17" s="38">
        <v>2</v>
      </c>
      <c r="N17" s="100" t="s">
        <v>116</v>
      </c>
      <c r="O17" s="130" t="s">
        <v>57</v>
      </c>
      <c r="P17" s="3">
        <v>21.7</v>
      </c>
      <c r="Q17" s="96">
        <v>21.83</v>
      </c>
      <c r="R17" s="93">
        <v>21.7</v>
      </c>
    </row>
    <row r="18" spans="1:19" ht="15.75" thickBot="1" x14ac:dyDescent="0.25">
      <c r="A18" s="37">
        <f t="shared" si="0"/>
        <v>47</v>
      </c>
      <c r="B18"/>
      <c r="C18" s="173">
        <v>16</v>
      </c>
      <c r="D18" s="181" t="str">
        <f>IF(přihlášky!$G$32="X",přihlášky!$E$32,přihlášky!$H$32)</f>
        <v>Tratina Karel</v>
      </c>
      <c r="E18" s="130" t="str">
        <f>Startovky!E19</f>
        <v xml:space="preserve">Písek  </v>
      </c>
      <c r="F18" s="3">
        <v>22.9</v>
      </c>
      <c r="G18" s="186"/>
      <c r="H18" s="176">
        <f t="shared" si="1"/>
        <v>22.9</v>
      </c>
      <c r="J18" s="213"/>
      <c r="K18" s="38">
        <v>43</v>
      </c>
      <c r="M18" s="38">
        <v>30</v>
      </c>
      <c r="N18" s="100" t="s">
        <v>120</v>
      </c>
      <c r="O18" s="130" t="s">
        <v>57</v>
      </c>
      <c r="P18" s="3">
        <v>23.93</v>
      </c>
      <c r="Q18" s="96">
        <v>22.64</v>
      </c>
      <c r="R18" s="93">
        <v>22.64</v>
      </c>
    </row>
    <row r="19" spans="1:19" ht="15.75" thickBot="1" x14ac:dyDescent="0.25">
      <c r="A19" s="37">
        <f t="shared" si="0"/>
        <v>15</v>
      </c>
      <c r="B19"/>
      <c r="C19" s="173">
        <v>17</v>
      </c>
      <c r="D19" s="181" t="str">
        <f>IF(přihlášky!$G$45="X",přihlášky!$E$45,přihlášky!$H$45)</f>
        <v>Řezáč Milan</v>
      </c>
      <c r="E19" s="130" t="str">
        <f>Startovky!E20</f>
        <v xml:space="preserve">Tábor  </v>
      </c>
      <c r="F19" s="3">
        <v>20.2</v>
      </c>
      <c r="G19" s="186">
        <v>19.89</v>
      </c>
      <c r="H19" s="176">
        <f t="shared" si="1"/>
        <v>19.89</v>
      </c>
      <c r="J19" s="55" t="s">
        <v>27</v>
      </c>
      <c r="K19" s="103">
        <v>6</v>
      </c>
      <c r="R19" s="56">
        <f>SUM(R13:R18)</f>
        <v>128.34</v>
      </c>
      <c r="S19" s="57" t="s">
        <v>35</v>
      </c>
    </row>
    <row r="20" spans="1:19" ht="15.75" thickBot="1" x14ac:dyDescent="0.25">
      <c r="A20" s="37">
        <f t="shared" si="0"/>
        <v>9</v>
      </c>
      <c r="B20"/>
      <c r="C20" s="173">
        <v>18</v>
      </c>
      <c r="D20" s="181" t="str">
        <f>IF(přihlášky!$G$58="X",přihlášky!$E$58,přihlášky!$H$58)</f>
        <v>Klein Adolf</v>
      </c>
      <c r="E20" s="130" t="str">
        <f>Startovky!E21</f>
        <v xml:space="preserve">Český Krumlov  </v>
      </c>
      <c r="F20" s="3">
        <v>19.3</v>
      </c>
      <c r="G20" s="186">
        <v>18.75</v>
      </c>
      <c r="H20" s="176">
        <f t="shared" si="1"/>
        <v>18.75</v>
      </c>
      <c r="M20"/>
      <c r="N20"/>
      <c r="O20"/>
      <c r="P20"/>
      <c r="Q20"/>
    </row>
    <row r="21" spans="1:19" ht="15.75" thickBot="1" x14ac:dyDescent="0.25">
      <c r="A21" s="37">
        <f t="shared" si="0"/>
        <v>23</v>
      </c>
      <c r="B21"/>
      <c r="C21" s="173">
        <v>19</v>
      </c>
      <c r="D21" s="181" t="str">
        <f>IF(přihlášky!$G$71="X",přihlášky!$E$71,přihlášky!$H$71)</f>
        <v>Habich Michal</v>
      </c>
      <c r="E21" s="130" t="str">
        <f>Startovky!E22</f>
        <v xml:space="preserve">Strakonice  </v>
      </c>
      <c r="F21" s="3">
        <v>20.88</v>
      </c>
      <c r="G21" s="186"/>
      <c r="H21" s="176">
        <f t="shared" si="1"/>
        <v>20.88</v>
      </c>
      <c r="K21" s="54"/>
      <c r="M21" s="208" t="str">
        <f>přihlášky!$C$9</f>
        <v xml:space="preserve">Tábor  </v>
      </c>
      <c r="N21" s="218"/>
      <c r="O21" s="218"/>
      <c r="P21" s="218"/>
      <c r="Q21" s="219"/>
    </row>
    <row r="22" spans="1:19" ht="15.75" thickBot="1" x14ac:dyDescent="0.25">
      <c r="A22" s="37" t="e">
        <f t="shared" si="0"/>
        <v>#VALUE!</v>
      </c>
      <c r="B22"/>
      <c r="C22" s="173">
        <v>20</v>
      </c>
      <c r="D22" s="181" t="str">
        <f>IF(přihlášky!$G$84="X",přihlášky!$E$84,přihlášky!$H$84)</f>
        <v>Jiráň Aleš</v>
      </c>
      <c r="E22" s="130" t="str">
        <f>Startovky!E23</f>
        <v xml:space="preserve">Prachatice  </v>
      </c>
      <c r="F22" s="3"/>
      <c r="G22" s="186"/>
      <c r="H22" s="176" t="str">
        <f t="shared" si="1"/>
        <v>diskval.</v>
      </c>
      <c r="J22" s="211">
        <v>3</v>
      </c>
      <c r="K22" s="37">
        <v>15</v>
      </c>
      <c r="M22" s="37">
        <v>17</v>
      </c>
      <c r="N22" s="149" t="s">
        <v>66</v>
      </c>
      <c r="O22" s="129" t="s">
        <v>58</v>
      </c>
      <c r="P22" s="9">
        <v>20.2</v>
      </c>
      <c r="Q22" s="95">
        <v>19.89</v>
      </c>
      <c r="R22" s="99">
        <v>19.89</v>
      </c>
    </row>
    <row r="23" spans="1:19" ht="15.75" thickBot="1" x14ac:dyDescent="0.25">
      <c r="A23" s="37">
        <f t="shared" si="0"/>
        <v>7</v>
      </c>
      <c r="B23"/>
      <c r="C23" s="173">
        <v>21</v>
      </c>
      <c r="D23" s="181" t="str">
        <f>IF(přihlášky!$G$97="X",přihlášky!$E$97,přihlášky!$H$97)</f>
        <v>Janů Pavel</v>
      </c>
      <c r="E23" s="130" t="str">
        <f>Startovky!E24</f>
        <v xml:space="preserve">Jindřichův Hradec  </v>
      </c>
      <c r="F23" s="3">
        <v>18.600000000000001</v>
      </c>
      <c r="G23" s="186"/>
      <c r="H23" s="176">
        <f t="shared" si="1"/>
        <v>18.600000000000001</v>
      </c>
      <c r="J23" s="212"/>
      <c r="K23" s="38">
        <v>17</v>
      </c>
      <c r="M23" s="38">
        <v>66</v>
      </c>
      <c r="N23" s="101" t="s">
        <v>73</v>
      </c>
      <c r="O23" s="130" t="s">
        <v>58</v>
      </c>
      <c r="P23" s="3">
        <v>19.95</v>
      </c>
      <c r="Q23" s="96">
        <v>25.31</v>
      </c>
      <c r="R23" s="93">
        <v>19.95</v>
      </c>
    </row>
    <row r="24" spans="1:19" ht="15.75" thickBot="1" x14ac:dyDescent="0.25">
      <c r="A24" s="37">
        <f t="shared" si="0"/>
        <v>14</v>
      </c>
      <c r="B24"/>
      <c r="C24" s="173">
        <v>22</v>
      </c>
      <c r="D24" s="181" t="str">
        <f>IF(přihlášky!$G$20="X",přihlášky!$E$20,přihlášky!$H$20)</f>
        <v>Miroslav Klimeš</v>
      </c>
      <c r="E24" s="130" t="str">
        <f>Startovky!E25</f>
        <v xml:space="preserve">České Budějovice  </v>
      </c>
      <c r="F24" s="3">
        <v>19.86</v>
      </c>
      <c r="G24" s="186"/>
      <c r="H24" s="176">
        <f t="shared" si="1"/>
        <v>19.86</v>
      </c>
      <c r="J24" s="212"/>
      <c r="K24" s="38">
        <v>33</v>
      </c>
      <c r="M24" s="38">
        <v>52</v>
      </c>
      <c r="N24" s="100" t="s">
        <v>71</v>
      </c>
      <c r="O24" s="130" t="s">
        <v>58</v>
      </c>
      <c r="P24" s="3">
        <v>21.54</v>
      </c>
      <c r="Q24" s="96">
        <v>21.78</v>
      </c>
      <c r="R24" s="93">
        <v>21.54</v>
      </c>
    </row>
    <row r="25" spans="1:19" ht="15.75" thickBot="1" x14ac:dyDescent="0.25">
      <c r="A25" s="37">
        <f t="shared" si="0"/>
        <v>24</v>
      </c>
      <c r="B25"/>
      <c r="C25" s="173">
        <v>23</v>
      </c>
      <c r="D25" s="181" t="str">
        <f>IF(přihlášky!$G$33="X",přihlášky!$E$33,přihlášky!$H$33)</f>
        <v>Kubiš  David</v>
      </c>
      <c r="E25" s="130" t="str">
        <f>Startovky!E26</f>
        <v xml:space="preserve">Písek  </v>
      </c>
      <c r="F25" s="3">
        <v>20.91</v>
      </c>
      <c r="G25" s="186"/>
      <c r="H25" s="176">
        <f t="shared" si="1"/>
        <v>20.91</v>
      </c>
      <c r="J25" s="212"/>
      <c r="K25" s="38">
        <v>35</v>
      </c>
      <c r="M25" s="38">
        <v>45</v>
      </c>
      <c r="N25" s="100" t="s">
        <v>70</v>
      </c>
      <c r="O25" s="130" t="s">
        <v>58</v>
      </c>
      <c r="P25" s="3">
        <v>24.14</v>
      </c>
      <c r="Q25" s="96">
        <v>21.74</v>
      </c>
      <c r="R25" s="93">
        <v>21.74</v>
      </c>
    </row>
    <row r="26" spans="1:19" ht="15.75" thickBot="1" x14ac:dyDescent="0.25">
      <c r="A26" s="37" t="e">
        <f t="shared" si="0"/>
        <v>#VALUE!</v>
      </c>
      <c r="B26"/>
      <c r="C26" s="173">
        <v>24</v>
      </c>
      <c r="D26" s="181" t="str">
        <f>IF(přihlášky!$G$46="X",přihlášky!$E$46,přihlášky!$H$46)</f>
        <v>Poledne František</v>
      </c>
      <c r="E26" s="130" t="str">
        <f>Startovky!E27</f>
        <v xml:space="preserve">Tábor  </v>
      </c>
      <c r="F26" s="3"/>
      <c r="G26" s="186"/>
      <c r="H26" s="176" t="str">
        <f t="shared" si="1"/>
        <v>diskval.</v>
      </c>
      <c r="J26" s="212"/>
      <c r="K26" s="38">
        <v>37</v>
      </c>
      <c r="M26" s="38">
        <v>10</v>
      </c>
      <c r="N26" s="101" t="s">
        <v>65</v>
      </c>
      <c r="O26" s="130" t="s">
        <v>58</v>
      </c>
      <c r="P26" s="3">
        <v>21.84</v>
      </c>
      <c r="Q26" s="96">
        <v>29.46</v>
      </c>
      <c r="R26" s="93">
        <v>21.84</v>
      </c>
    </row>
    <row r="27" spans="1:19" ht="15.75" thickBot="1" x14ac:dyDescent="0.25">
      <c r="A27" s="37">
        <f t="shared" si="0"/>
        <v>55</v>
      </c>
      <c r="B27"/>
      <c r="C27" s="173">
        <v>25</v>
      </c>
      <c r="D27" s="181" t="str">
        <f>IF(přihlášky!$G$59="X",přihlášky!$E$59,přihlášky!$H$59)</f>
        <v>Bartuška Jiří</v>
      </c>
      <c r="E27" s="130" t="str">
        <f>Startovky!E28</f>
        <v xml:space="preserve">Český Krumlov  </v>
      </c>
      <c r="F27" s="3"/>
      <c r="G27" s="186">
        <v>24.83</v>
      </c>
      <c r="H27" s="176">
        <f t="shared" si="1"/>
        <v>24.83</v>
      </c>
      <c r="J27" s="213"/>
      <c r="K27" s="39">
        <v>38</v>
      </c>
      <c r="M27" s="38">
        <v>3</v>
      </c>
      <c r="N27" s="148" t="s">
        <v>64</v>
      </c>
      <c r="O27" s="130" t="s">
        <v>58</v>
      </c>
      <c r="P27" s="3">
        <v>21.98</v>
      </c>
      <c r="Q27" s="96">
        <v>22.45</v>
      </c>
      <c r="R27" s="93">
        <v>21.98</v>
      </c>
    </row>
    <row r="28" spans="1:19" ht="15.75" thickBot="1" x14ac:dyDescent="0.25">
      <c r="A28" s="204">
        <v>16</v>
      </c>
      <c r="B28"/>
      <c r="C28" s="173">
        <v>26</v>
      </c>
      <c r="D28" s="181" t="str">
        <f>IF(přihlášky!$G$72="X",přihlášky!$E$72,přihlášky!$H$72)</f>
        <v>Vaňač Aleš</v>
      </c>
      <c r="E28" s="130" t="str">
        <f>Startovky!E29</f>
        <v xml:space="preserve">Strakonice  </v>
      </c>
      <c r="F28" s="3"/>
      <c r="G28" s="186">
        <v>19.89</v>
      </c>
      <c r="H28" s="176">
        <f t="shared" si="1"/>
        <v>19.89</v>
      </c>
      <c r="J28" s="55" t="s">
        <v>27</v>
      </c>
      <c r="K28" s="103">
        <v>4</v>
      </c>
      <c r="R28" s="56">
        <f>SUM(R22:R27)</f>
        <v>126.94000000000001</v>
      </c>
      <c r="S28" s="57" t="s">
        <v>35</v>
      </c>
    </row>
    <row r="29" spans="1:19" ht="15.75" thickBot="1" x14ac:dyDescent="0.25">
      <c r="A29" s="37">
        <f t="shared" ref="A29:A72" si="2">RANK(H29,$H$3:$H$72,1)</f>
        <v>25</v>
      </c>
      <c r="B29"/>
      <c r="C29" s="173">
        <v>27</v>
      </c>
      <c r="D29" s="181" t="str">
        <f>IF(přihlášky!$G$85="X",přihlášky!$E$85,přihlášky!$H$85)</f>
        <v>Cinádr Jiří</v>
      </c>
      <c r="E29" s="130" t="str">
        <f>Startovky!E30</f>
        <v xml:space="preserve">Prachatice  </v>
      </c>
      <c r="F29" s="3">
        <v>20.93</v>
      </c>
      <c r="G29" s="186"/>
      <c r="H29" s="176">
        <f t="shared" si="1"/>
        <v>20.93</v>
      </c>
      <c r="M29"/>
      <c r="N29"/>
      <c r="O29"/>
      <c r="P29"/>
      <c r="Q29"/>
    </row>
    <row r="30" spans="1:19" ht="15.75" thickBot="1" x14ac:dyDescent="0.25">
      <c r="A30" s="37">
        <f t="shared" si="2"/>
        <v>5</v>
      </c>
      <c r="B30"/>
      <c r="C30" s="173">
        <v>28</v>
      </c>
      <c r="D30" s="181" t="str">
        <f>IF(přihlášky!$G$98="X",přihlášky!$E$98,přihlášky!$H$98)</f>
        <v>Ferdan Miroslav</v>
      </c>
      <c r="E30" s="130" t="str">
        <f>Startovky!E31</f>
        <v xml:space="preserve">Jindřichův Hradec  </v>
      </c>
      <c r="F30" s="3">
        <v>19.59</v>
      </c>
      <c r="G30" s="186">
        <v>18.36</v>
      </c>
      <c r="H30" s="176">
        <f t="shared" si="1"/>
        <v>18.36</v>
      </c>
      <c r="K30" s="54"/>
      <c r="M30" s="208" t="str">
        <f>přihlášky!$C$10</f>
        <v xml:space="preserve">Český Krumlov  </v>
      </c>
      <c r="N30" s="218"/>
      <c r="O30" s="218"/>
      <c r="P30" s="218"/>
      <c r="Q30" s="219"/>
    </row>
    <row r="31" spans="1:19" ht="12.75" customHeight="1" thickBot="1" x14ac:dyDescent="0.25">
      <c r="A31" s="37" t="e">
        <f t="shared" si="2"/>
        <v>#VALUE!</v>
      </c>
      <c r="B31"/>
      <c r="C31" s="173">
        <v>29</v>
      </c>
      <c r="D31" s="181" t="str">
        <f>IF(přihlášky!$G$21="X",přihlášky!$E$21,přihlášky!$H$21)</f>
        <v>Nestartuje</v>
      </c>
      <c r="E31" s="130" t="str">
        <f>Startovky!E32</f>
        <v xml:space="preserve">České Budějovice  </v>
      </c>
      <c r="F31" s="3"/>
      <c r="G31" s="186"/>
      <c r="H31" s="176" t="str">
        <f t="shared" si="1"/>
        <v>diskval.</v>
      </c>
      <c r="J31" s="211">
        <v>4</v>
      </c>
      <c r="K31" s="37">
        <v>9</v>
      </c>
      <c r="M31" s="38">
        <v>18</v>
      </c>
      <c r="N31" s="100" t="s">
        <v>87</v>
      </c>
      <c r="O31" s="130" t="s">
        <v>59</v>
      </c>
      <c r="P31" s="3">
        <v>19.3</v>
      </c>
      <c r="Q31" s="96">
        <v>18.75</v>
      </c>
      <c r="R31" s="93">
        <v>18.75</v>
      </c>
    </row>
    <row r="32" spans="1:19" ht="15.75" thickBot="1" x14ac:dyDescent="0.25">
      <c r="A32" s="37">
        <f t="shared" si="2"/>
        <v>43</v>
      </c>
      <c r="B32"/>
      <c r="C32" s="173">
        <v>30</v>
      </c>
      <c r="D32" s="181" t="str">
        <f>IF(přihlášky!$G$34="X",přihlášky!$E$34,přihlášky!$H$34)</f>
        <v>Kašpar  Michal</v>
      </c>
      <c r="E32" s="130" t="str">
        <f>Startovky!E33</f>
        <v xml:space="preserve">Písek  </v>
      </c>
      <c r="F32" s="3">
        <v>23.93</v>
      </c>
      <c r="G32" s="186">
        <v>22.64</v>
      </c>
      <c r="H32" s="176">
        <f t="shared" si="1"/>
        <v>22.64</v>
      </c>
      <c r="J32" s="212"/>
      <c r="K32" s="38">
        <v>28</v>
      </c>
      <c r="M32" s="38">
        <v>53</v>
      </c>
      <c r="N32" s="100" t="s">
        <v>92</v>
      </c>
      <c r="O32" s="130" t="s">
        <v>59</v>
      </c>
      <c r="P32" s="3">
        <v>20.98</v>
      </c>
      <c r="Q32" s="96"/>
      <c r="R32" s="93">
        <v>20.98</v>
      </c>
    </row>
    <row r="33" spans="1:19" ht="15.75" thickBot="1" x14ac:dyDescent="0.25">
      <c r="A33" s="37">
        <f t="shared" si="2"/>
        <v>40</v>
      </c>
      <c r="B33"/>
      <c r="C33" s="173">
        <v>31</v>
      </c>
      <c r="D33" s="181" t="str">
        <f>IF(přihlášky!$G$47="X",přihlášky!$E$47,přihlášky!$H$47)</f>
        <v>Podzimek Michal</v>
      </c>
      <c r="E33" s="130" t="str">
        <f>Startovky!E34</f>
        <v xml:space="preserve">Tábor  </v>
      </c>
      <c r="F33" s="3">
        <v>22.06</v>
      </c>
      <c r="G33" s="186">
        <v>22.77</v>
      </c>
      <c r="H33" s="176">
        <f t="shared" si="1"/>
        <v>22.06</v>
      </c>
      <c r="J33" s="212"/>
      <c r="K33" s="38">
        <v>32</v>
      </c>
      <c r="M33" s="38">
        <v>46</v>
      </c>
      <c r="N33" s="100" t="s">
        <v>91</v>
      </c>
      <c r="O33" s="130" t="s">
        <v>59</v>
      </c>
      <c r="P33" s="3">
        <v>22.27</v>
      </c>
      <c r="Q33" s="96">
        <v>21.51</v>
      </c>
      <c r="R33" s="93">
        <v>21.51</v>
      </c>
    </row>
    <row r="34" spans="1:19" ht="15.75" thickBot="1" x14ac:dyDescent="0.25">
      <c r="A34" s="37">
        <f t="shared" si="2"/>
        <v>41</v>
      </c>
      <c r="B34"/>
      <c r="C34" s="173">
        <v>32</v>
      </c>
      <c r="D34" s="181" t="str">
        <f>IF(přihlášky!$G$60="X",přihlášky!$E$60,přihlášky!$H$60)</f>
        <v>Šebest Dušan</v>
      </c>
      <c r="E34" s="130" t="str">
        <f>Startovky!E35</f>
        <v xml:space="preserve">Český Krumlov  </v>
      </c>
      <c r="F34" s="3">
        <v>38.22</v>
      </c>
      <c r="G34" s="186">
        <v>22.11</v>
      </c>
      <c r="H34" s="176">
        <f t="shared" si="1"/>
        <v>22.11</v>
      </c>
      <c r="J34" s="212"/>
      <c r="K34" s="38">
        <v>41</v>
      </c>
      <c r="M34" s="38">
        <v>32</v>
      </c>
      <c r="N34" s="102" t="s">
        <v>89</v>
      </c>
      <c r="O34" s="130" t="s">
        <v>59</v>
      </c>
      <c r="P34" s="3">
        <v>38.22</v>
      </c>
      <c r="Q34" s="96">
        <v>22.11</v>
      </c>
      <c r="R34" s="93">
        <v>22.11</v>
      </c>
    </row>
    <row r="35" spans="1:19" ht="15.75" thickBot="1" x14ac:dyDescent="0.25">
      <c r="A35" s="37">
        <f t="shared" si="2"/>
        <v>6</v>
      </c>
      <c r="B35"/>
      <c r="C35" s="173">
        <v>33</v>
      </c>
      <c r="D35" s="181" t="str">
        <f>IF(přihlášky!$G$73="X",přihlášky!$E$73,přihlášky!$H$73)</f>
        <v>Černovský Michal</v>
      </c>
      <c r="E35" s="130" t="str">
        <f>Startovky!E36</f>
        <v xml:space="preserve">Strakonice  </v>
      </c>
      <c r="F35" s="3">
        <v>18.48</v>
      </c>
      <c r="G35" s="186"/>
      <c r="H35" s="176">
        <f t="shared" ref="H35:H66" si="3">IF(AND(F35=0,G35=0),"diskval.",IF(AND(F35&gt;0,G35&gt;0),MIN(F35:G35),IF(F35&gt;0,F35,G35)))</f>
        <v>18.48</v>
      </c>
      <c r="J35" s="212"/>
      <c r="K35" s="38">
        <v>46</v>
      </c>
      <c r="M35" s="38">
        <v>11</v>
      </c>
      <c r="N35" s="100" t="s">
        <v>86</v>
      </c>
      <c r="O35" s="130" t="s">
        <v>59</v>
      </c>
      <c r="P35" s="3">
        <v>22.78</v>
      </c>
      <c r="Q35" s="96"/>
      <c r="R35" s="93">
        <v>22.78</v>
      </c>
    </row>
    <row r="36" spans="1:19" ht="15.75" thickBot="1" x14ac:dyDescent="0.25">
      <c r="A36" s="37" t="e">
        <f t="shared" si="2"/>
        <v>#VALUE!</v>
      </c>
      <c r="B36"/>
      <c r="C36" s="173">
        <v>34</v>
      </c>
      <c r="D36" s="181" t="str">
        <f>IF(přihlášky!$G$86="X",přihlášky!$E$86,přihlášky!$H$86)</f>
        <v>Jiráň Marek</v>
      </c>
      <c r="E36" s="130" t="str">
        <f>Startovky!E37</f>
        <v xml:space="preserve">Prachatice  </v>
      </c>
      <c r="F36" s="3"/>
      <c r="G36" s="186"/>
      <c r="H36" s="176" t="str">
        <f t="shared" si="3"/>
        <v>diskval.</v>
      </c>
      <c r="J36" s="213"/>
      <c r="K36" s="39">
        <v>49</v>
      </c>
      <c r="M36" s="38">
        <v>39</v>
      </c>
      <c r="N36" s="100" t="s">
        <v>90</v>
      </c>
      <c r="O36" s="130" t="s">
        <v>59</v>
      </c>
      <c r="P36" s="3">
        <v>23.25</v>
      </c>
      <c r="Q36" s="96">
        <v>23.14</v>
      </c>
      <c r="R36" s="93">
        <v>23.14</v>
      </c>
    </row>
    <row r="37" spans="1:19" ht="15.75" thickBot="1" x14ac:dyDescent="0.25">
      <c r="A37" s="37">
        <f t="shared" si="2"/>
        <v>3</v>
      </c>
      <c r="B37"/>
      <c r="C37" s="173">
        <v>35</v>
      </c>
      <c r="D37" s="181" t="str">
        <f>IF(přihlášky!$G$99="X",přihlášky!$E$99,přihlášky!$H$99)</f>
        <v>Švehla Radim</v>
      </c>
      <c r="E37" s="130" t="str">
        <f>Startovky!E38</f>
        <v xml:space="preserve">Jindřichův Hradec  </v>
      </c>
      <c r="F37" s="3">
        <v>18.18</v>
      </c>
      <c r="G37" s="186">
        <v>18.010000000000002</v>
      </c>
      <c r="H37" s="176">
        <f t="shared" si="3"/>
        <v>18.010000000000002</v>
      </c>
      <c r="J37" s="55" t="s">
        <v>27</v>
      </c>
      <c r="K37" s="103">
        <v>7</v>
      </c>
      <c r="R37" s="56">
        <f>SUM(R31:R36)</f>
        <v>129.27000000000001</v>
      </c>
      <c r="S37" s="57" t="s">
        <v>35</v>
      </c>
    </row>
    <row r="38" spans="1:19" ht="15.75" thickBot="1" x14ac:dyDescent="0.25">
      <c r="A38" s="37">
        <f t="shared" si="2"/>
        <v>45</v>
      </c>
      <c r="B38"/>
      <c r="C38" s="173">
        <v>36</v>
      </c>
      <c r="D38" s="181" t="str">
        <f>IF(přihlášky!$G$22="X",přihlášky!$E$22,přihlášky!$H$22)</f>
        <v>Petr Švepeš</v>
      </c>
      <c r="E38" s="130" t="str">
        <f>Startovky!E39</f>
        <v xml:space="preserve">České Budějovice  </v>
      </c>
      <c r="F38" s="3">
        <v>22.77</v>
      </c>
      <c r="G38" s="186">
        <v>22.98</v>
      </c>
      <c r="H38" s="176">
        <f t="shared" si="3"/>
        <v>22.77</v>
      </c>
      <c r="M38"/>
      <c r="N38"/>
      <c r="O38"/>
      <c r="P38"/>
      <c r="Q38"/>
    </row>
    <row r="39" spans="1:19" ht="15.75" thickBot="1" x14ac:dyDescent="0.25">
      <c r="A39" s="37">
        <f t="shared" si="2"/>
        <v>29</v>
      </c>
      <c r="B39"/>
      <c r="C39" s="173">
        <v>37</v>
      </c>
      <c r="D39" s="181" t="str">
        <f>IF(přihlášky!$G$35="X",přihlášky!$E$35,přihlášky!$H$35)</f>
        <v>Kroupa  Miroslav</v>
      </c>
      <c r="E39" s="130" t="str">
        <f>Startovky!E43</f>
        <v xml:space="preserve">Písek  </v>
      </c>
      <c r="F39" s="3">
        <v>21.97</v>
      </c>
      <c r="G39" s="186">
        <v>21.06</v>
      </c>
      <c r="H39" s="176">
        <f t="shared" si="3"/>
        <v>21.06</v>
      </c>
      <c r="K39" s="54"/>
      <c r="M39" s="208" t="str">
        <f>přihlášky!$C$11</f>
        <v xml:space="preserve">Strakonice  </v>
      </c>
      <c r="N39" s="218"/>
      <c r="O39" s="218"/>
      <c r="P39" s="218"/>
      <c r="Q39" s="219"/>
    </row>
    <row r="40" spans="1:19" ht="15.75" thickBot="1" x14ac:dyDescent="0.25">
      <c r="A40" s="37">
        <f t="shared" si="2"/>
        <v>42</v>
      </c>
      <c r="B40"/>
      <c r="C40" s="173">
        <v>38</v>
      </c>
      <c r="D40" s="182" t="str">
        <f>IF(přihlášky!$G$48="X",přihlášky!$E$48,přihlášky!$H$48)</f>
        <v>Dvořák Václav</v>
      </c>
      <c r="E40" s="130" t="str">
        <f>Startovky!E44</f>
        <v xml:space="preserve">Tábor  </v>
      </c>
      <c r="F40" s="3">
        <v>22.33</v>
      </c>
      <c r="G40" s="186"/>
      <c r="H40" s="176">
        <f t="shared" si="3"/>
        <v>22.33</v>
      </c>
      <c r="J40" s="211">
        <v>5</v>
      </c>
      <c r="K40" s="37">
        <v>1</v>
      </c>
      <c r="M40" s="38">
        <v>40</v>
      </c>
      <c r="N40" s="100" t="s">
        <v>80</v>
      </c>
      <c r="O40" s="130" t="s">
        <v>60</v>
      </c>
      <c r="P40" s="3">
        <v>17.78</v>
      </c>
      <c r="Q40" s="96">
        <v>17.59</v>
      </c>
      <c r="R40" s="93">
        <v>17.59</v>
      </c>
    </row>
    <row r="41" spans="1:19" ht="15.75" thickBot="1" x14ac:dyDescent="0.25">
      <c r="A41" s="37">
        <f t="shared" si="2"/>
        <v>49</v>
      </c>
      <c r="B41"/>
      <c r="C41" s="173">
        <v>39</v>
      </c>
      <c r="D41" s="182" t="str">
        <f>IF(přihlášky!$G$61="X",přihlášky!$E$61,přihlášky!$H$61)</f>
        <v>Moučka Radek</v>
      </c>
      <c r="E41" s="130" t="str">
        <f>Startovky!E45</f>
        <v xml:space="preserve">Český Krumlov  </v>
      </c>
      <c r="F41" s="3">
        <v>23.25</v>
      </c>
      <c r="G41" s="186">
        <v>23.14</v>
      </c>
      <c r="H41" s="176">
        <f t="shared" si="3"/>
        <v>23.14</v>
      </c>
      <c r="J41" s="212"/>
      <c r="K41" s="38">
        <v>6</v>
      </c>
      <c r="M41" s="38">
        <v>33</v>
      </c>
      <c r="N41" s="102" t="s">
        <v>79</v>
      </c>
      <c r="O41" s="130" t="s">
        <v>60</v>
      </c>
      <c r="P41" s="3">
        <v>18.48</v>
      </c>
      <c r="Q41" s="96"/>
      <c r="R41" s="93">
        <v>18.48</v>
      </c>
    </row>
    <row r="42" spans="1:19" ht="15.75" thickBot="1" x14ac:dyDescent="0.25">
      <c r="A42" s="37">
        <f t="shared" si="2"/>
        <v>1</v>
      </c>
      <c r="B42"/>
      <c r="C42" s="173">
        <v>40</v>
      </c>
      <c r="D42" s="182" t="str">
        <f>IF(přihlášky!$G$74="X",přihlášky!$E$74,přihlášky!$H$74)</f>
        <v>Pěnča Ivan</v>
      </c>
      <c r="E42" s="130" t="str">
        <f>Startovky!E46</f>
        <v xml:space="preserve">Strakonice  </v>
      </c>
      <c r="F42" s="3">
        <v>17.78</v>
      </c>
      <c r="G42" s="186">
        <v>17.59</v>
      </c>
      <c r="H42" s="176">
        <f t="shared" si="3"/>
        <v>17.59</v>
      </c>
      <c r="J42" s="212"/>
      <c r="K42" s="38">
        <v>16</v>
      </c>
      <c r="M42" s="38">
        <v>26</v>
      </c>
      <c r="N42" s="100" t="s">
        <v>78</v>
      </c>
      <c r="O42" s="130" t="s">
        <v>60</v>
      </c>
      <c r="P42" s="3"/>
      <c r="Q42" s="96">
        <v>19.89</v>
      </c>
      <c r="R42" s="93">
        <v>19.89</v>
      </c>
    </row>
    <row r="43" spans="1:19" ht="15.75" thickBot="1" x14ac:dyDescent="0.25">
      <c r="A43" s="37">
        <f t="shared" si="2"/>
        <v>18</v>
      </c>
      <c r="B43"/>
      <c r="C43" s="173">
        <v>41</v>
      </c>
      <c r="D43" s="182" t="str">
        <f>IF(přihlášky!$G$87="X",přihlášky!$E$87,přihlášky!$H$87)</f>
        <v>Cais Martin</v>
      </c>
      <c r="E43" s="130" t="str">
        <f>Startovky!E47</f>
        <v xml:space="preserve">Prachatice  </v>
      </c>
      <c r="F43" s="3">
        <v>20.28</v>
      </c>
      <c r="G43" s="186">
        <v>23.79</v>
      </c>
      <c r="H43" s="176">
        <f t="shared" si="3"/>
        <v>20.28</v>
      </c>
      <c r="J43" s="212"/>
      <c r="K43" s="38">
        <v>19</v>
      </c>
      <c r="M43" s="38">
        <v>5</v>
      </c>
      <c r="N43" s="100" t="s">
        <v>75</v>
      </c>
      <c r="O43" s="130" t="s">
        <v>60</v>
      </c>
      <c r="P43" s="3">
        <v>27.17</v>
      </c>
      <c r="Q43" s="96">
        <v>20.38</v>
      </c>
      <c r="R43" s="93">
        <v>20.38</v>
      </c>
    </row>
    <row r="44" spans="1:19" ht="15.75" thickBot="1" x14ac:dyDescent="0.25">
      <c r="A44" s="37">
        <f t="shared" si="2"/>
        <v>8</v>
      </c>
      <c r="B44"/>
      <c r="C44" s="173">
        <v>42</v>
      </c>
      <c r="D44" s="182" t="str">
        <f>IF(přihlášky!$G$100="X",přihlášky!$E$100,přihlášky!$H$100)</f>
        <v>Hrádek Martin</v>
      </c>
      <c r="E44" s="130" t="str">
        <f>Startovky!E48</f>
        <v xml:space="preserve">Jindřichův Hradec  </v>
      </c>
      <c r="F44" s="3">
        <v>18.68</v>
      </c>
      <c r="G44" s="186"/>
      <c r="H44" s="176">
        <f t="shared" si="3"/>
        <v>18.68</v>
      </c>
      <c r="J44" s="212"/>
      <c r="K44" s="38">
        <v>23</v>
      </c>
      <c r="M44" s="38">
        <v>19</v>
      </c>
      <c r="N44" s="100" t="s">
        <v>77</v>
      </c>
      <c r="O44" s="130" t="s">
        <v>60</v>
      </c>
      <c r="P44" s="3">
        <v>20.88</v>
      </c>
      <c r="Q44" s="96"/>
      <c r="R44" s="93">
        <v>20.88</v>
      </c>
    </row>
    <row r="45" spans="1:19" ht="15.75" thickBot="1" x14ac:dyDescent="0.25">
      <c r="A45" s="37">
        <f t="shared" si="2"/>
        <v>36</v>
      </c>
      <c r="B45"/>
      <c r="C45" s="173">
        <v>43</v>
      </c>
      <c r="D45" s="182" t="str">
        <f>IF(přihlášky!$G$23="X",přihlášky!$E$23,přihlášky!$H$23)</f>
        <v>František Slabší</v>
      </c>
      <c r="E45" s="130" t="str">
        <f>Startovky!E49</f>
        <v xml:space="preserve">České Budějovice  </v>
      </c>
      <c r="F45" s="3">
        <v>23.3</v>
      </c>
      <c r="G45" s="186">
        <v>21.82</v>
      </c>
      <c r="H45" s="176">
        <f t="shared" si="3"/>
        <v>21.82</v>
      </c>
      <c r="J45" s="213"/>
      <c r="K45" s="39">
        <v>25</v>
      </c>
      <c r="M45" s="38">
        <v>47</v>
      </c>
      <c r="N45" s="100" t="s">
        <v>81</v>
      </c>
      <c r="O45" s="130" t="s">
        <v>60</v>
      </c>
      <c r="P45" s="3"/>
      <c r="Q45" s="96">
        <v>20.93</v>
      </c>
      <c r="R45" s="93">
        <v>20.93</v>
      </c>
    </row>
    <row r="46" spans="1:19" ht="15.75" thickBot="1" x14ac:dyDescent="0.25">
      <c r="A46" s="37">
        <f t="shared" si="2"/>
        <v>22</v>
      </c>
      <c r="B46"/>
      <c r="C46" s="173">
        <v>44</v>
      </c>
      <c r="D46" s="182" t="str">
        <f>IF(přihlášky!$G$36="X",přihlášky!$E$36,přihlášky!$H$36)</f>
        <v>Vinkelhofer  Miroslav</v>
      </c>
      <c r="E46" s="130" t="str">
        <f>Startovky!E50</f>
        <v xml:space="preserve">Písek  </v>
      </c>
      <c r="F46" s="3">
        <v>21.97</v>
      </c>
      <c r="G46" s="186">
        <v>20.82</v>
      </c>
      <c r="H46" s="176">
        <f t="shared" si="3"/>
        <v>20.82</v>
      </c>
      <c r="J46" s="55" t="s">
        <v>27</v>
      </c>
      <c r="K46" s="103">
        <v>2</v>
      </c>
      <c r="R46" s="56">
        <f>SUM(R40:R45)</f>
        <v>118.15</v>
      </c>
      <c r="S46" s="57" t="s">
        <v>35</v>
      </c>
    </row>
    <row r="47" spans="1:19" ht="15.75" thickBot="1" x14ac:dyDescent="0.25">
      <c r="A47" s="37">
        <f t="shared" si="2"/>
        <v>35</v>
      </c>
      <c r="B47"/>
      <c r="C47" s="173">
        <v>45</v>
      </c>
      <c r="D47" s="182" t="str">
        <f>IF(přihlášky!$G$49="X",přihlášky!$E$49,přihlášky!$H$49)</f>
        <v>Brožek Josef</v>
      </c>
      <c r="E47" s="130" t="str">
        <f>Startovky!E51</f>
        <v xml:space="preserve">Tábor  </v>
      </c>
      <c r="F47" s="3">
        <v>24.14</v>
      </c>
      <c r="G47" s="186">
        <v>21.74</v>
      </c>
      <c r="H47" s="176">
        <f t="shared" si="3"/>
        <v>21.74</v>
      </c>
      <c r="M47"/>
      <c r="N47"/>
      <c r="O47"/>
      <c r="P47"/>
      <c r="Q47"/>
    </row>
    <row r="48" spans="1:19" ht="15.75" thickBot="1" x14ac:dyDescent="0.25">
      <c r="A48" s="37">
        <f t="shared" si="2"/>
        <v>32</v>
      </c>
      <c r="B48"/>
      <c r="C48" s="173">
        <v>46</v>
      </c>
      <c r="D48" s="182" t="str">
        <f>IF(přihlášky!$G$62="X",přihlášky!$E$62,přihlášky!$H$62)</f>
        <v>Myška Stanislav</v>
      </c>
      <c r="E48" s="130" t="str">
        <f>Startovky!E52</f>
        <v xml:space="preserve">Český Krumlov  </v>
      </c>
      <c r="F48" s="3">
        <v>22.27</v>
      </c>
      <c r="G48" s="186">
        <v>21.51</v>
      </c>
      <c r="H48" s="176">
        <f t="shared" si="3"/>
        <v>21.51</v>
      </c>
      <c r="K48" s="54"/>
      <c r="M48" s="208" t="str">
        <f>přihlášky!$C$12</f>
        <v xml:space="preserve">Prachatice  </v>
      </c>
      <c r="N48" s="218"/>
      <c r="O48" s="218"/>
      <c r="P48" s="218"/>
      <c r="Q48" s="219"/>
    </row>
    <row r="49" spans="1:19" ht="15.75" thickBot="1" x14ac:dyDescent="0.25">
      <c r="A49" s="37">
        <f t="shared" si="2"/>
        <v>25</v>
      </c>
      <c r="B49"/>
      <c r="C49" s="173">
        <v>47</v>
      </c>
      <c r="D49" s="182" t="str">
        <f>IF(přihlášky!$G$75="X",přihlášky!$E$75,přihlášky!$H$75)</f>
        <v>Muchl Vladimír</v>
      </c>
      <c r="E49" s="130" t="str">
        <f>Startovky!E53</f>
        <v xml:space="preserve">Strakonice  </v>
      </c>
      <c r="F49" s="3"/>
      <c r="G49" s="186">
        <v>20.93</v>
      </c>
      <c r="H49" s="176">
        <f t="shared" si="3"/>
        <v>20.93</v>
      </c>
      <c r="J49" s="211">
        <v>6</v>
      </c>
      <c r="K49" s="37">
        <v>12</v>
      </c>
      <c r="M49" s="38">
        <v>13</v>
      </c>
      <c r="N49" s="101" t="s">
        <v>108</v>
      </c>
      <c r="O49" s="130" t="s">
        <v>61</v>
      </c>
      <c r="P49" s="3">
        <v>20</v>
      </c>
      <c r="Q49" s="96">
        <v>19.61</v>
      </c>
      <c r="R49" s="93">
        <v>19.61</v>
      </c>
    </row>
    <row r="50" spans="1:19" ht="15.75" thickBot="1" x14ac:dyDescent="0.25">
      <c r="A50" s="37">
        <f t="shared" si="2"/>
        <v>54</v>
      </c>
      <c r="B50"/>
      <c r="C50" s="173">
        <v>48</v>
      </c>
      <c r="D50" s="182" t="str">
        <f>IF(přihlášky!$G$88="X",přihlášky!$E$88,přihlášky!$H$88)</f>
        <v>Kouba Jiří</v>
      </c>
      <c r="E50" s="130" t="str">
        <f>Startovky!E54</f>
        <v xml:space="preserve">Prachatice  </v>
      </c>
      <c r="F50" s="3">
        <v>24.54</v>
      </c>
      <c r="G50" s="186"/>
      <c r="H50" s="176">
        <f t="shared" si="3"/>
        <v>24.54</v>
      </c>
      <c r="J50" s="212"/>
      <c r="K50" s="38">
        <v>18</v>
      </c>
      <c r="M50" s="38">
        <v>41</v>
      </c>
      <c r="N50" s="6" t="s">
        <v>112</v>
      </c>
      <c r="O50" s="130" t="s">
        <v>61</v>
      </c>
      <c r="P50" s="3">
        <v>20.28</v>
      </c>
      <c r="Q50" s="96">
        <v>23.79</v>
      </c>
      <c r="R50" s="93">
        <v>20.28</v>
      </c>
    </row>
    <row r="51" spans="1:19" ht="15.75" thickBot="1" x14ac:dyDescent="0.25">
      <c r="A51" s="37">
        <f t="shared" si="2"/>
        <v>10</v>
      </c>
      <c r="B51"/>
      <c r="C51" s="173">
        <v>49</v>
      </c>
      <c r="D51" s="182" t="str">
        <f>IF(přihlášky!$G$101="X",přihlášky!$E$101,přihlášky!$H$101)</f>
        <v>Šenkýř Marek</v>
      </c>
      <c r="E51" s="130" t="str">
        <f>Startovky!E55</f>
        <v xml:space="preserve">Jindřichův Hradec  </v>
      </c>
      <c r="F51" s="3">
        <v>25.9</v>
      </c>
      <c r="G51" s="186">
        <v>19.27</v>
      </c>
      <c r="H51" s="176">
        <f t="shared" si="3"/>
        <v>19.27</v>
      </c>
      <c r="J51" s="212"/>
      <c r="K51" s="38">
        <v>20</v>
      </c>
      <c r="M51" s="38">
        <v>6</v>
      </c>
      <c r="N51" s="100" t="s">
        <v>126</v>
      </c>
      <c r="O51" s="130" t="s">
        <v>61</v>
      </c>
      <c r="P51" s="3">
        <v>20.55</v>
      </c>
      <c r="Q51" s="96"/>
      <c r="R51" s="93">
        <v>20.55</v>
      </c>
    </row>
    <row r="52" spans="1:19" ht="15.75" thickBot="1" x14ac:dyDescent="0.25">
      <c r="A52" s="37">
        <f t="shared" si="2"/>
        <v>27</v>
      </c>
      <c r="B52"/>
      <c r="C52" s="173">
        <v>50</v>
      </c>
      <c r="D52" s="182" t="str">
        <f>IF(přihlášky!$G$24="X",přihlášky!$E$24,přihlášky!$H$24)</f>
        <v>Pavel Farka</v>
      </c>
      <c r="E52" s="130" t="str">
        <f>Startovky!E56</f>
        <v xml:space="preserve">České Budějovice  </v>
      </c>
      <c r="F52" s="3">
        <v>22.01</v>
      </c>
      <c r="G52" s="186">
        <v>20.96</v>
      </c>
      <c r="H52" s="176">
        <f t="shared" si="3"/>
        <v>20.96</v>
      </c>
      <c r="J52" s="212"/>
      <c r="K52" s="38">
        <v>25</v>
      </c>
      <c r="M52" s="38">
        <v>27</v>
      </c>
      <c r="N52" s="100" t="s">
        <v>110</v>
      </c>
      <c r="O52" s="130" t="s">
        <v>61</v>
      </c>
      <c r="P52" s="3">
        <v>20.93</v>
      </c>
      <c r="Q52" s="96"/>
      <c r="R52" s="93">
        <v>20.93</v>
      </c>
    </row>
    <row r="53" spans="1:19" ht="15.75" thickBot="1" x14ac:dyDescent="0.25">
      <c r="A53" s="37">
        <f t="shared" si="2"/>
        <v>56</v>
      </c>
      <c r="B53"/>
      <c r="C53" s="173">
        <v>51</v>
      </c>
      <c r="D53" s="182" t="str">
        <f>IF(přihlášky!$G$37="X",přihlášky!$E$37,přihlášky!$H$37)</f>
        <v>Pešek  Jan</v>
      </c>
      <c r="E53" s="130" t="str">
        <f>Startovky!E57</f>
        <v xml:space="preserve">Písek  </v>
      </c>
      <c r="F53" s="3">
        <v>24.94</v>
      </c>
      <c r="G53" s="186">
        <v>25.07</v>
      </c>
      <c r="H53" s="176">
        <f t="shared" si="3"/>
        <v>24.94</v>
      </c>
      <c r="J53" s="212"/>
      <c r="K53" s="38">
        <v>31</v>
      </c>
      <c r="M53" s="38">
        <v>55</v>
      </c>
      <c r="N53" s="100" t="s">
        <v>114</v>
      </c>
      <c r="O53" s="130" t="s">
        <v>61</v>
      </c>
      <c r="P53" s="3">
        <v>21.78</v>
      </c>
      <c r="Q53" s="96">
        <v>21.35</v>
      </c>
      <c r="R53" s="93">
        <v>21.35</v>
      </c>
    </row>
    <row r="54" spans="1:19" ht="15.75" thickBot="1" x14ac:dyDescent="0.25">
      <c r="A54" s="37">
        <f t="shared" si="2"/>
        <v>33</v>
      </c>
      <c r="B54"/>
      <c r="C54" s="173">
        <v>52</v>
      </c>
      <c r="D54" s="183" t="str">
        <f>IF(přihlášky!$G$50="X",přihlášky!$E$50,přihlášky!$H$50)</f>
        <v>Svatoň Petr</v>
      </c>
      <c r="E54" s="130" t="str">
        <f>Startovky!E58</f>
        <v xml:space="preserve">Tábor  </v>
      </c>
      <c r="F54" s="3">
        <v>21.54</v>
      </c>
      <c r="G54" s="186">
        <v>21.78</v>
      </c>
      <c r="H54" s="176">
        <f t="shared" si="3"/>
        <v>21.54</v>
      </c>
      <c r="J54" s="213"/>
      <c r="K54" s="39">
        <v>54</v>
      </c>
      <c r="M54" s="38">
        <v>48</v>
      </c>
      <c r="N54" s="102" t="s">
        <v>113</v>
      </c>
      <c r="O54" s="130" t="s">
        <v>61</v>
      </c>
      <c r="P54" s="3">
        <v>24.54</v>
      </c>
      <c r="Q54" s="96"/>
      <c r="R54" s="93">
        <v>24.54</v>
      </c>
    </row>
    <row r="55" spans="1:19" ht="15.75" thickBot="1" x14ac:dyDescent="0.25">
      <c r="A55" s="37">
        <f t="shared" si="2"/>
        <v>28</v>
      </c>
      <c r="B55"/>
      <c r="C55" s="173">
        <v>53</v>
      </c>
      <c r="D55" s="182" t="str">
        <f>IF(přihlášky!$G$63="X",přihlášky!$E$63,přihlášky!$H$63)</f>
        <v>Ottenschläger Václav</v>
      </c>
      <c r="E55" s="130" t="str">
        <f>Startovky!E59</f>
        <v xml:space="preserve">Český Krumlov  </v>
      </c>
      <c r="F55" s="3">
        <v>20.98</v>
      </c>
      <c r="G55" s="186"/>
      <c r="H55" s="176">
        <f t="shared" si="3"/>
        <v>20.98</v>
      </c>
      <c r="J55" s="55" t="s">
        <v>27</v>
      </c>
      <c r="K55" s="103">
        <v>5</v>
      </c>
      <c r="R55" s="56">
        <f>SUM(R49:R54)</f>
        <v>127.25999999999999</v>
      </c>
      <c r="S55" s="57" t="s">
        <v>35</v>
      </c>
    </row>
    <row r="56" spans="1:19" ht="15.75" thickBot="1" x14ac:dyDescent="0.25">
      <c r="A56" s="37" t="e">
        <f t="shared" si="2"/>
        <v>#VALUE!</v>
      </c>
      <c r="B56"/>
      <c r="C56" s="173">
        <v>54</v>
      </c>
      <c r="D56" s="182" t="str">
        <f>IF(přihlášky!$G$76="X",přihlášky!$E$76,přihlášky!$H$76)</f>
        <v>Nestartuje</v>
      </c>
      <c r="E56" s="130" t="str">
        <f>Startovky!E60</f>
        <v xml:space="preserve">Strakonice  </v>
      </c>
      <c r="F56" s="3"/>
      <c r="G56" s="186"/>
      <c r="H56" s="176" t="str">
        <f t="shared" si="3"/>
        <v>diskval.</v>
      </c>
      <c r="M56"/>
      <c r="N56"/>
      <c r="O56"/>
      <c r="P56"/>
      <c r="Q56"/>
    </row>
    <row r="57" spans="1:19" ht="15.75" thickBot="1" x14ac:dyDescent="0.25">
      <c r="A57" s="37">
        <f t="shared" si="2"/>
        <v>31</v>
      </c>
      <c r="B57"/>
      <c r="C57" s="173">
        <v>55</v>
      </c>
      <c r="D57" s="182" t="str">
        <f>IF(přihlášky!$G$89="X",přihlášky!$E$89,přihlášky!$H$89)</f>
        <v>Vrhel Petr</v>
      </c>
      <c r="E57" s="130" t="str">
        <f>Startovky!E61</f>
        <v xml:space="preserve">Prachatice  </v>
      </c>
      <c r="F57" s="3">
        <v>21.78</v>
      </c>
      <c r="G57" s="186">
        <v>21.35</v>
      </c>
      <c r="H57" s="176">
        <f t="shared" si="3"/>
        <v>21.35</v>
      </c>
      <c r="K57" s="54"/>
      <c r="M57" s="208" t="str">
        <f>přihlášky!$C$13</f>
        <v xml:space="preserve">Jindřichův Hradec  </v>
      </c>
      <c r="N57" s="218"/>
      <c r="O57" s="218"/>
      <c r="P57" s="218"/>
      <c r="Q57" s="219"/>
    </row>
    <row r="58" spans="1:19" ht="15.75" thickBot="1" x14ac:dyDescent="0.25">
      <c r="A58" s="37" t="e">
        <f t="shared" si="2"/>
        <v>#VALUE!</v>
      </c>
      <c r="B58"/>
      <c r="C58" s="173">
        <v>56</v>
      </c>
      <c r="D58" s="182" t="str">
        <f>IF(přihlášky!$G$102="X",přihlášky!$E$102,přihlášky!$H$102)</f>
        <v>Nestartuje</v>
      </c>
      <c r="E58" s="130" t="str">
        <f>Startovky!E62</f>
        <v xml:space="preserve">Jindřichův Hradec  </v>
      </c>
      <c r="F58" s="3"/>
      <c r="G58" s="186"/>
      <c r="H58" s="176" t="str">
        <f t="shared" si="3"/>
        <v>diskval.</v>
      </c>
      <c r="J58" s="211">
        <v>7</v>
      </c>
      <c r="K58" s="37">
        <v>3</v>
      </c>
      <c r="M58" s="38">
        <v>35</v>
      </c>
      <c r="N58" s="100" t="s">
        <v>103</v>
      </c>
      <c r="O58" s="130" t="s">
        <v>62</v>
      </c>
      <c r="P58" s="3">
        <v>18.18</v>
      </c>
      <c r="Q58" s="96">
        <v>18.010000000000002</v>
      </c>
      <c r="R58" s="93">
        <v>18.010000000000002</v>
      </c>
    </row>
    <row r="59" spans="1:19" ht="15.75" thickBot="1" x14ac:dyDescent="0.25">
      <c r="A59" s="37" t="e">
        <f t="shared" si="2"/>
        <v>#VALUE!</v>
      </c>
      <c r="B59"/>
      <c r="C59" s="173">
        <v>57</v>
      </c>
      <c r="D59" s="182" t="str">
        <f>IF(přihlášky!$G$25="X",přihlášky!$E$25,přihlášky!$H$25)</f>
        <v>Nestartuje</v>
      </c>
      <c r="E59" s="130" t="str">
        <f>Startovky!E63</f>
        <v xml:space="preserve">České Budějovice  </v>
      </c>
      <c r="F59" s="3"/>
      <c r="G59" s="186"/>
      <c r="H59" s="176" t="str">
        <f t="shared" si="3"/>
        <v>diskval.</v>
      </c>
      <c r="J59" s="212"/>
      <c r="K59" s="38">
        <v>5</v>
      </c>
      <c r="M59" s="38">
        <v>28</v>
      </c>
      <c r="N59" s="100" t="s">
        <v>102</v>
      </c>
      <c r="O59" s="130" t="s">
        <v>62</v>
      </c>
      <c r="P59" s="3">
        <v>19.59</v>
      </c>
      <c r="Q59" s="96">
        <v>18.36</v>
      </c>
      <c r="R59" s="93">
        <v>18.36</v>
      </c>
    </row>
    <row r="60" spans="1:19" ht="15.75" thickBot="1" x14ac:dyDescent="0.25">
      <c r="A60" s="37">
        <f t="shared" si="2"/>
        <v>30</v>
      </c>
      <c r="B60"/>
      <c r="C60" s="173">
        <v>58</v>
      </c>
      <c r="D60" s="182" t="str">
        <f>IF(přihlášky!$G$38="X",přihlášky!$E$38,přihlášky!$H$38)</f>
        <v>Brousil  Michal</v>
      </c>
      <c r="E60" s="130" t="str">
        <f>Startovky!E64</f>
        <v xml:space="preserve">Písek  </v>
      </c>
      <c r="F60" s="3"/>
      <c r="G60" s="186">
        <v>21.21</v>
      </c>
      <c r="H60" s="176">
        <f t="shared" si="3"/>
        <v>21.21</v>
      </c>
      <c r="J60" s="212"/>
      <c r="K60" s="38">
        <v>7</v>
      </c>
      <c r="M60" s="38">
        <v>21</v>
      </c>
      <c r="N60" s="100" t="s">
        <v>101</v>
      </c>
      <c r="O60" s="130" t="s">
        <v>62</v>
      </c>
      <c r="P60" s="3">
        <v>18.600000000000001</v>
      </c>
      <c r="Q60" s="96"/>
      <c r="R60" s="93">
        <v>18.600000000000001</v>
      </c>
    </row>
    <row r="61" spans="1:19" ht="15.75" thickBot="1" x14ac:dyDescent="0.25">
      <c r="A61" s="37" t="e">
        <f t="shared" si="2"/>
        <v>#VALUE!</v>
      </c>
      <c r="B61"/>
      <c r="C61" s="173">
        <v>59</v>
      </c>
      <c r="D61" s="182" t="str">
        <f>IF(přihlášky!$G$51="X",přihlášky!$E$51,přihlášky!$H$51)</f>
        <v>Nestartuje</v>
      </c>
      <c r="E61" s="130" t="str">
        <f>Startovky!E65</f>
        <v xml:space="preserve">Tábor  </v>
      </c>
      <c r="F61" s="3"/>
      <c r="G61" s="186"/>
      <c r="H61" s="176" t="str">
        <f t="shared" si="3"/>
        <v>diskval.</v>
      </c>
      <c r="J61" s="212"/>
      <c r="K61" s="38">
        <v>8</v>
      </c>
      <c r="M61" s="38">
        <v>42</v>
      </c>
      <c r="N61" s="100" t="s">
        <v>104</v>
      </c>
      <c r="O61" s="130" t="s">
        <v>62</v>
      </c>
      <c r="P61" s="3">
        <v>18.68</v>
      </c>
      <c r="Q61" s="96"/>
      <c r="R61" s="93">
        <v>18.68</v>
      </c>
    </row>
    <row r="62" spans="1:19" ht="15.75" thickBot="1" x14ac:dyDescent="0.25">
      <c r="A62" s="37">
        <f t="shared" si="2"/>
        <v>53</v>
      </c>
      <c r="B62"/>
      <c r="C62" s="173">
        <v>60</v>
      </c>
      <c r="D62" s="182" t="str">
        <f>IF(přihlášky!$G$64="X",přihlášky!$E$64,přihlášky!$H$64)</f>
        <v>Dvořák Jan</v>
      </c>
      <c r="E62" s="130" t="str">
        <f>Startovky!E66</f>
        <v xml:space="preserve">Český Krumlov  </v>
      </c>
      <c r="F62" s="3">
        <v>26.44</v>
      </c>
      <c r="G62" s="186">
        <v>24.49</v>
      </c>
      <c r="H62" s="176">
        <f t="shared" si="3"/>
        <v>24.49</v>
      </c>
      <c r="J62" s="212"/>
      <c r="K62" s="38">
        <v>10</v>
      </c>
      <c r="M62" s="38">
        <v>49</v>
      </c>
      <c r="N62" s="100" t="s">
        <v>105</v>
      </c>
      <c r="O62" s="130" t="s">
        <v>62</v>
      </c>
      <c r="P62" s="3">
        <v>25.9</v>
      </c>
      <c r="Q62" s="96">
        <v>19.27</v>
      </c>
      <c r="R62" s="93">
        <v>19.27</v>
      </c>
    </row>
    <row r="63" spans="1:19" ht="15.75" thickBot="1" x14ac:dyDescent="0.3">
      <c r="A63" s="37">
        <f t="shared" si="2"/>
        <v>50</v>
      </c>
      <c r="B63"/>
      <c r="C63" s="173">
        <v>61</v>
      </c>
      <c r="D63" s="184" t="str">
        <f>IF(přihlášky!$G$77="X",přihlášky!$E$77,přihlášky!$H$77)</f>
        <v>Pěnča Milan</v>
      </c>
      <c r="E63" s="130" t="str">
        <f>Startovky!E67</f>
        <v xml:space="preserve">Strakonice  </v>
      </c>
      <c r="F63" s="3">
        <v>23.7</v>
      </c>
      <c r="G63" s="186"/>
      <c r="H63" s="176">
        <f t="shared" si="3"/>
        <v>23.7</v>
      </c>
      <c r="J63" s="213"/>
      <c r="K63" s="39">
        <v>11</v>
      </c>
      <c r="M63" s="38">
        <v>14</v>
      </c>
      <c r="N63" s="100" t="s">
        <v>100</v>
      </c>
      <c r="O63" s="130" t="s">
        <v>62</v>
      </c>
      <c r="P63" s="3">
        <v>19.53</v>
      </c>
      <c r="Q63" s="96">
        <v>21.21</v>
      </c>
      <c r="R63" s="93">
        <v>19.53</v>
      </c>
    </row>
    <row r="64" spans="1:19" ht="15.75" thickBot="1" x14ac:dyDescent="0.25">
      <c r="A64" s="37" t="e">
        <f t="shared" si="2"/>
        <v>#VALUE!</v>
      </c>
      <c r="B64"/>
      <c r="C64" s="173">
        <v>62</v>
      </c>
      <c r="D64" s="182" t="str">
        <f>IF(přihlášky!$G$90="X",přihlášky!$E$90,přihlášky!$H$90)</f>
        <v>Nestartuje</v>
      </c>
      <c r="E64" s="130" t="str">
        <f>Startovky!E68</f>
        <v xml:space="preserve">Prachatice  </v>
      </c>
      <c r="F64" s="3"/>
      <c r="G64" s="186"/>
      <c r="H64" s="176" t="str">
        <f t="shared" si="3"/>
        <v>diskval.</v>
      </c>
      <c r="J64" s="55" t="s">
        <v>27</v>
      </c>
      <c r="K64" s="103">
        <v>1</v>
      </c>
      <c r="R64" s="56">
        <f>SUM(R58:R63)</f>
        <v>112.45</v>
      </c>
      <c r="S64" s="57" t="s">
        <v>35</v>
      </c>
    </row>
    <row r="65" spans="1:19" ht="15.75" thickBot="1" x14ac:dyDescent="0.25">
      <c r="A65" s="37">
        <f t="shared" si="2"/>
        <v>51</v>
      </c>
      <c r="B65"/>
      <c r="C65" s="173">
        <v>63</v>
      </c>
      <c r="D65" s="182" t="str">
        <f>IF(přihlášky!$G$103="X",přihlášky!$E$103,přihlášky!$H$103)</f>
        <v>Vondráček Libor</v>
      </c>
      <c r="E65" s="130" t="str">
        <f>Startovky!E69</f>
        <v xml:space="preserve">Jindřichův Hradec  </v>
      </c>
      <c r="F65" s="3">
        <v>25.08</v>
      </c>
      <c r="G65" s="186">
        <v>24</v>
      </c>
      <c r="H65" s="176">
        <f t="shared" si="3"/>
        <v>24</v>
      </c>
      <c r="M65" s="206" t="s">
        <v>50</v>
      </c>
      <c r="N65" s="207"/>
      <c r="O65" s="207"/>
      <c r="P65" s="207"/>
      <c r="Q65" s="207"/>
      <c r="R65" s="207"/>
      <c r="S65" s="207"/>
    </row>
    <row r="66" spans="1:19" ht="12.75" customHeight="1" thickBot="1" x14ac:dyDescent="0.25">
      <c r="A66" s="37">
        <f t="shared" si="2"/>
        <v>2</v>
      </c>
      <c r="B66"/>
      <c r="C66" s="173">
        <v>64</v>
      </c>
      <c r="D66" s="182" t="str">
        <f>IF(přihlášky!$G$26="X",přihlášky!$E$26,přihlášky!$H$26)</f>
        <v>Jan Ježek</v>
      </c>
      <c r="E66" s="130" t="str">
        <f>Startovky!E70</f>
        <v xml:space="preserve">České Budějovice  </v>
      </c>
      <c r="F66" s="3">
        <v>17.739999999999998</v>
      </c>
      <c r="G66" s="186"/>
      <c r="H66" s="176">
        <f t="shared" si="3"/>
        <v>17.739999999999998</v>
      </c>
      <c r="M66" s="207"/>
      <c r="N66" s="207"/>
      <c r="O66" s="207"/>
      <c r="P66" s="207"/>
      <c r="Q66" s="207"/>
      <c r="R66" s="207"/>
      <c r="S66" s="207"/>
    </row>
    <row r="67" spans="1:19" ht="15.75" thickBot="1" x14ac:dyDescent="0.25">
      <c r="A67" s="37">
        <f t="shared" si="2"/>
        <v>52</v>
      </c>
      <c r="B67"/>
      <c r="C67" s="173">
        <v>65</v>
      </c>
      <c r="D67" s="182" t="str">
        <f>IF(přihlášky!$G$39="X",přihlášky!$E$39,přihlášky!$H$39)</f>
        <v>Smrt Stanislav</v>
      </c>
      <c r="E67" s="130" t="str">
        <f>Startovky!E71</f>
        <v xml:space="preserve">Písek  </v>
      </c>
      <c r="F67" s="3">
        <v>24.37</v>
      </c>
      <c r="G67" s="186">
        <v>25.45</v>
      </c>
      <c r="H67" s="176">
        <f t="shared" ref="H67:H98" si="4">IF(AND(F67=0,G67=0),"diskval.",IF(AND(F67&gt;0,G67&gt;0),MIN(F67:G67),IF(F67&gt;0,F67,G67)))</f>
        <v>24.37</v>
      </c>
      <c r="M67" s="207"/>
      <c r="N67" s="207"/>
      <c r="O67" s="207"/>
      <c r="P67" s="207"/>
      <c r="Q67" s="207"/>
      <c r="R67" s="207"/>
      <c r="S67" s="207"/>
    </row>
    <row r="68" spans="1:19" ht="15.75" thickBot="1" x14ac:dyDescent="0.25">
      <c r="A68" s="37">
        <f t="shared" si="2"/>
        <v>17</v>
      </c>
      <c r="B68"/>
      <c r="C68" s="173">
        <v>66</v>
      </c>
      <c r="D68" s="182" t="str">
        <f>IF(přihlášky!$G$52="X",přihlášky!$E$52,přihlášky!$H$52)</f>
        <v>Mareš Jiří</v>
      </c>
      <c r="E68" s="130" t="str">
        <f>Startovky!E72</f>
        <v xml:space="preserve">Tábor  </v>
      </c>
      <c r="F68" s="3">
        <v>19.95</v>
      </c>
      <c r="G68" s="186">
        <v>25.31</v>
      </c>
      <c r="H68" s="176">
        <f t="shared" si="4"/>
        <v>19.95</v>
      </c>
      <c r="M68" s="207"/>
      <c r="N68" s="207"/>
      <c r="O68" s="207"/>
      <c r="P68" s="207"/>
      <c r="Q68" s="207"/>
      <c r="R68" s="207"/>
      <c r="S68" s="207"/>
    </row>
    <row r="69" spans="1:19" ht="15.75" thickBot="1" x14ac:dyDescent="0.25">
      <c r="A69" s="37">
        <f t="shared" si="2"/>
        <v>57</v>
      </c>
      <c r="B69"/>
      <c r="C69" s="173">
        <v>67</v>
      </c>
      <c r="D69" s="182" t="str">
        <f>IF(přihlášky!$G$65="X",přihlášky!$E$65,přihlášky!$H$65)</f>
        <v>Fleišmann Tomáš</v>
      </c>
      <c r="E69" s="130" t="str">
        <f>Startovky!E73</f>
        <v xml:space="preserve">Český Krumlov  </v>
      </c>
      <c r="F69" s="3">
        <v>25.51</v>
      </c>
      <c r="G69" s="186">
        <v>25.08</v>
      </c>
      <c r="H69" s="176">
        <f t="shared" si="4"/>
        <v>25.08</v>
      </c>
      <c r="M69" s="207"/>
      <c r="N69" s="207"/>
      <c r="O69" s="207"/>
      <c r="P69" s="207"/>
      <c r="Q69" s="207"/>
      <c r="R69" s="207"/>
      <c r="S69" s="207"/>
    </row>
    <row r="70" spans="1:19" ht="15.75" thickBot="1" x14ac:dyDescent="0.25">
      <c r="A70" s="37" t="e">
        <f t="shared" si="2"/>
        <v>#VALUE!</v>
      </c>
      <c r="B70"/>
      <c r="C70" s="173">
        <v>68</v>
      </c>
      <c r="D70" s="182" t="str">
        <f>IF(přihlášky!$G$78="X",přihlášky!$E$78,přihlášky!$H$78)</f>
        <v>Nestartuje</v>
      </c>
      <c r="E70" s="130" t="str">
        <f>Startovky!E74</f>
        <v xml:space="preserve">Strakonice  </v>
      </c>
      <c r="F70" s="3"/>
      <c r="G70" s="186"/>
      <c r="H70" s="176" t="str">
        <f t="shared" si="4"/>
        <v>diskval.</v>
      </c>
      <c r="M70" s="207"/>
      <c r="N70" s="207"/>
      <c r="O70" s="207"/>
      <c r="P70" s="207"/>
      <c r="Q70" s="207"/>
      <c r="R70" s="207"/>
      <c r="S70" s="207"/>
    </row>
    <row r="71" spans="1:19" ht="15.75" thickBot="1" x14ac:dyDescent="0.25">
      <c r="A71" s="37" t="e">
        <f t="shared" si="2"/>
        <v>#VALUE!</v>
      </c>
      <c r="B71"/>
      <c r="C71" s="173">
        <v>69</v>
      </c>
      <c r="D71" s="182" t="str">
        <f>IF(přihlášky!$G$91="X",přihlášky!$E$91,přihlášky!$H$91)</f>
        <v>Nestartuje</v>
      </c>
      <c r="E71" s="130" t="str">
        <f>Startovky!E75</f>
        <v xml:space="preserve">Prachatice  </v>
      </c>
      <c r="F71" s="3"/>
      <c r="G71" s="186"/>
      <c r="H71" s="176" t="str">
        <f t="shared" si="4"/>
        <v>diskval.</v>
      </c>
      <c r="M71" s="207"/>
      <c r="N71" s="207"/>
      <c r="O71" s="207"/>
      <c r="P71" s="207"/>
      <c r="Q71" s="207"/>
      <c r="R71" s="207"/>
      <c r="S71" s="207"/>
    </row>
    <row r="72" spans="1:19" ht="15.75" thickBot="1" x14ac:dyDescent="0.25">
      <c r="A72" s="37" t="e">
        <f t="shared" si="2"/>
        <v>#VALUE!</v>
      </c>
      <c r="B72"/>
      <c r="C72" s="174">
        <v>70</v>
      </c>
      <c r="D72" s="74" t="str">
        <f>IF(přihlášky!$G$104="X",přihlášky!$E$104,přihlášky!$H$104)</f>
        <v>Nestartuje</v>
      </c>
      <c r="E72" s="131" t="str">
        <f>Startovky!E76</f>
        <v xml:space="preserve">Jindřichův Hradec  </v>
      </c>
      <c r="F72" s="4"/>
      <c r="G72" s="187"/>
      <c r="H72" s="178" t="str">
        <f t="shared" si="4"/>
        <v>diskval.</v>
      </c>
      <c r="M72" s="207"/>
      <c r="N72" s="207"/>
      <c r="O72" s="207"/>
      <c r="P72" s="207"/>
      <c r="Q72" s="207"/>
      <c r="R72" s="207"/>
      <c r="S72" s="207"/>
    </row>
  </sheetData>
  <sortState ref="A3:H72">
    <sortCondition ref="C3:C72"/>
  </sortState>
  <mergeCells count="16">
    <mergeCell ref="J40:J45"/>
    <mergeCell ref="J49:J54"/>
    <mergeCell ref="J58:J63"/>
    <mergeCell ref="C1:H1"/>
    <mergeCell ref="J4:J9"/>
    <mergeCell ref="J13:J18"/>
    <mergeCell ref="J22:J27"/>
    <mergeCell ref="J31:J36"/>
    <mergeCell ref="M48:Q48"/>
    <mergeCell ref="M57:Q57"/>
    <mergeCell ref="M65:S72"/>
    <mergeCell ref="M3:Q3"/>
    <mergeCell ref="M12:Q12"/>
    <mergeCell ref="M21:Q21"/>
    <mergeCell ref="M30:Q30"/>
    <mergeCell ref="M39:Q39"/>
  </mergeCells>
  <pageMargins left="0.25" right="0.25" top="0.75" bottom="0.75" header="0.3" footer="0.3"/>
  <pageSetup paperSize="9" scale="65" fitToWidth="0" fitToHeight="0" orientation="portrait" horizontalDpi="4294967293" r:id="rId1"/>
  <colBreaks count="1" manualBreakCount="1">
    <brk id="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2"/>
  <sheetViews>
    <sheetView view="pageBreakPreview" zoomScaleNormal="100" zoomScaleSheetLayoutView="100" workbookViewId="0">
      <selection activeCell="A49" sqref="A49"/>
    </sheetView>
  </sheetViews>
  <sheetFormatPr defaultRowHeight="12.75" x14ac:dyDescent="0.2"/>
  <cols>
    <col min="2" max="2" width="0.85546875" customWidth="1"/>
    <col min="4" max="4" width="31.5703125" customWidth="1"/>
    <col min="5" max="5" width="19.28515625" customWidth="1"/>
    <col min="6" max="6" width="16.5703125" customWidth="1"/>
    <col min="7" max="7" width="19.28515625" customWidth="1"/>
    <col min="12" max="12" width="0.85546875" customWidth="1"/>
    <col min="14" max="14" width="17" customWidth="1"/>
    <col min="15" max="15" width="15.42578125" customWidth="1"/>
    <col min="18" max="18" width="9.85546875" customWidth="1"/>
    <col min="19" max="19" width="11.85546875" customWidth="1"/>
  </cols>
  <sheetData>
    <row r="1" spans="1:19" ht="21" thickBot="1" x14ac:dyDescent="0.25">
      <c r="C1" s="214" t="s">
        <v>25</v>
      </c>
      <c r="D1" s="215"/>
      <c r="E1" s="215"/>
      <c r="F1" s="215"/>
      <c r="G1" s="215"/>
      <c r="H1" s="216"/>
    </row>
    <row r="2" spans="1:19" ht="26.25" thickBot="1" x14ac:dyDescent="0.25">
      <c r="A2" s="21" t="s">
        <v>1</v>
      </c>
      <c r="C2" s="5" t="s">
        <v>10</v>
      </c>
      <c r="D2" s="5" t="s">
        <v>0</v>
      </c>
      <c r="E2" s="5" t="s">
        <v>2</v>
      </c>
      <c r="F2" s="17" t="s">
        <v>5</v>
      </c>
      <c r="G2" s="17" t="s">
        <v>8</v>
      </c>
      <c r="H2" s="134" t="s">
        <v>9</v>
      </c>
    </row>
    <row r="3" spans="1:19" ht="12.75" customHeight="1" thickBot="1" x14ac:dyDescent="0.25">
      <c r="A3" s="37">
        <f t="shared" ref="A3:A26" si="0">RANK(H3,$H$3:$H$72,1)</f>
        <v>1</v>
      </c>
      <c r="C3" s="7">
        <v>64</v>
      </c>
      <c r="D3" s="141" t="str">
        <f>IF(přihlášky!$F$26="X",přihlášky!$E$26,přihlášky!$H$26)</f>
        <v>Jan Ježek</v>
      </c>
      <c r="E3" s="129" t="str">
        <f>Startovky!E70</f>
        <v xml:space="preserve">České Budějovice  </v>
      </c>
      <c r="F3" s="16">
        <f>věž!H66</f>
        <v>14.86</v>
      </c>
      <c r="G3" s="191">
        <f>'100m'!H66</f>
        <v>17.739999999999998</v>
      </c>
      <c r="H3" s="188">
        <f t="shared" ref="H3:H34" si="1">IF(OR(F3="diskval.",G3="diskval."),"diskval.",F3+G3)</f>
        <v>32.599999999999994</v>
      </c>
      <c r="J3" s="8"/>
      <c r="K3" s="107"/>
      <c r="L3" s="8"/>
      <c r="M3" s="206" t="s">
        <v>49</v>
      </c>
      <c r="N3" s="220"/>
      <c r="O3" s="220"/>
      <c r="P3" s="220"/>
      <c r="Q3" s="220"/>
      <c r="R3" s="220"/>
      <c r="S3" s="220"/>
    </row>
    <row r="4" spans="1:19" ht="12.75" customHeight="1" thickBot="1" x14ac:dyDescent="0.25">
      <c r="A4" s="37">
        <f t="shared" si="0"/>
        <v>2</v>
      </c>
      <c r="C4" s="173">
        <v>35</v>
      </c>
      <c r="D4" s="181" t="str">
        <f>IF(přihlášky!$F$99="X",přihlášky!$E$99,přihlášky!$H$99)</f>
        <v>Švehla Radim</v>
      </c>
      <c r="E4" s="130" t="str">
        <f>Startovky!E38</f>
        <v xml:space="preserve">Jindřichův Hradec  </v>
      </c>
      <c r="F4" s="16">
        <f>věž!H37</f>
        <v>15.66</v>
      </c>
      <c r="G4" s="191">
        <f>'100m'!H37</f>
        <v>18.010000000000002</v>
      </c>
      <c r="H4" s="189">
        <f t="shared" si="1"/>
        <v>33.67</v>
      </c>
      <c r="J4" s="8"/>
      <c r="K4" s="12"/>
      <c r="L4" s="8"/>
      <c r="M4" s="220"/>
      <c r="N4" s="220"/>
      <c r="O4" s="220"/>
      <c r="P4" s="220"/>
      <c r="Q4" s="220"/>
      <c r="R4" s="220"/>
      <c r="S4" s="220"/>
    </row>
    <row r="5" spans="1:19" ht="12.75" customHeight="1" thickBot="1" x14ac:dyDescent="0.25">
      <c r="A5" s="37">
        <f t="shared" si="0"/>
        <v>3</v>
      </c>
      <c r="C5" s="173">
        <v>40</v>
      </c>
      <c r="D5" s="182" t="str">
        <f>IF(přihlášky!$F$74="X",přihlášky!$E$74,přihlášky!$H$74)</f>
        <v>Pěnča Ivan</v>
      </c>
      <c r="E5" s="130" t="str">
        <f>Startovky!E46</f>
        <v xml:space="preserve">Strakonice  </v>
      </c>
      <c r="F5" s="16">
        <f>věž!H42</f>
        <v>16.14</v>
      </c>
      <c r="G5" s="191">
        <f>'100m'!H42</f>
        <v>17.59</v>
      </c>
      <c r="H5" s="189">
        <f t="shared" si="1"/>
        <v>33.730000000000004</v>
      </c>
      <c r="J5" s="8"/>
      <c r="K5" s="12"/>
      <c r="L5" s="8"/>
      <c r="M5" s="220"/>
      <c r="N5" s="220"/>
      <c r="O5" s="220"/>
      <c r="P5" s="220"/>
      <c r="Q5" s="220"/>
      <c r="R5" s="220"/>
      <c r="S5" s="220"/>
    </row>
    <row r="6" spans="1:19" ht="12.75" customHeight="1" thickBot="1" x14ac:dyDescent="0.25">
      <c r="A6" s="37">
        <f t="shared" si="0"/>
        <v>4</v>
      </c>
      <c r="C6" s="173">
        <v>15</v>
      </c>
      <c r="D6" s="181" t="str">
        <f>IF(přihlášky!$F$19="X",přihlášky!$E$19,přihlášky!$H$19)</f>
        <v>Milan Čada</v>
      </c>
      <c r="E6" s="130" t="str">
        <f>Startovky!E18</f>
        <v xml:space="preserve">České Budějovice  </v>
      </c>
      <c r="F6" s="16">
        <f>věž!H17</f>
        <v>16.32</v>
      </c>
      <c r="G6" s="191">
        <f>'100m'!H17</f>
        <v>18.309999999999999</v>
      </c>
      <c r="H6" s="189">
        <f t="shared" si="1"/>
        <v>34.629999999999995</v>
      </c>
      <c r="J6" s="8"/>
      <c r="K6" s="12"/>
      <c r="L6" s="8"/>
      <c r="M6" s="220"/>
      <c r="N6" s="220"/>
      <c r="O6" s="220"/>
      <c r="P6" s="220"/>
      <c r="Q6" s="220"/>
      <c r="R6" s="220"/>
      <c r="S6" s="220"/>
    </row>
    <row r="7" spans="1:19" ht="12.75" customHeight="1" thickBot="1" x14ac:dyDescent="0.25">
      <c r="A7" s="37">
        <f t="shared" si="0"/>
        <v>5</v>
      </c>
      <c r="C7" s="173">
        <v>33</v>
      </c>
      <c r="D7" s="181" t="str">
        <f>IF(přihlášky!$F$73="X",přihlášky!$E$73,přihlášky!$H$73)</f>
        <v>Černovský Michal</v>
      </c>
      <c r="E7" s="130" t="str">
        <f>Startovky!E36</f>
        <v xml:space="preserve">Strakonice  </v>
      </c>
      <c r="F7" s="16">
        <f>věž!H35</f>
        <v>16.309999999999999</v>
      </c>
      <c r="G7" s="191">
        <f>'100m'!H35</f>
        <v>18.48</v>
      </c>
      <c r="H7" s="189">
        <f t="shared" si="1"/>
        <v>34.79</v>
      </c>
      <c r="J7" s="8"/>
      <c r="K7" s="12"/>
      <c r="L7" s="8"/>
      <c r="M7" s="220"/>
      <c r="N7" s="220"/>
      <c r="O7" s="220"/>
      <c r="P7" s="220"/>
      <c r="Q7" s="220"/>
      <c r="R7" s="220"/>
      <c r="S7" s="220"/>
    </row>
    <row r="8" spans="1:19" ht="12.75" customHeight="1" thickBot="1" x14ac:dyDescent="0.25">
      <c r="A8" s="37">
        <f t="shared" si="0"/>
        <v>6</v>
      </c>
      <c r="C8" s="173">
        <v>21</v>
      </c>
      <c r="D8" s="181" t="str">
        <f>IF(přihlášky!$F$97="X",přihlášky!$E$97,přihlášky!$H$97)</f>
        <v>Janů Pavel</v>
      </c>
      <c r="E8" s="130" t="str">
        <f>Startovky!E24</f>
        <v xml:space="preserve">Jindřichův Hradec  </v>
      </c>
      <c r="F8" s="16">
        <f>věž!H23</f>
        <v>16.79</v>
      </c>
      <c r="G8" s="191">
        <f>'100m'!H23</f>
        <v>18.600000000000001</v>
      </c>
      <c r="H8" s="189">
        <f t="shared" si="1"/>
        <v>35.39</v>
      </c>
      <c r="J8" s="8"/>
      <c r="K8" s="12"/>
      <c r="L8" s="8"/>
      <c r="M8" s="220"/>
      <c r="N8" s="220"/>
      <c r="O8" s="220"/>
      <c r="P8" s="220"/>
      <c r="Q8" s="220"/>
      <c r="R8" s="220"/>
      <c r="S8" s="220"/>
    </row>
    <row r="9" spans="1:19" ht="12.75" customHeight="1" thickBot="1" x14ac:dyDescent="0.25">
      <c r="A9" s="37">
        <f t="shared" si="0"/>
        <v>7</v>
      </c>
      <c r="C9" s="173">
        <v>14</v>
      </c>
      <c r="D9" s="181" t="str">
        <f>IF(přihlášky!$F$96="X",přihlášky!$E$96,přihlášky!$H$96)</f>
        <v>Doktor Michal</v>
      </c>
      <c r="E9" s="130" t="str">
        <f>Startovky!E17</f>
        <v xml:space="preserve">Jindřichův Hradec  </v>
      </c>
      <c r="F9" s="16">
        <f>věž!H16</f>
        <v>16.3</v>
      </c>
      <c r="G9" s="191">
        <f>'100m'!H16</f>
        <v>19.53</v>
      </c>
      <c r="H9" s="189">
        <f t="shared" si="1"/>
        <v>35.83</v>
      </c>
      <c r="J9" s="8"/>
      <c r="K9" s="12"/>
      <c r="L9" s="8"/>
      <c r="M9" s="220"/>
      <c r="N9" s="220"/>
      <c r="O9" s="220"/>
      <c r="P9" s="220"/>
      <c r="Q9" s="220"/>
      <c r="R9" s="220"/>
      <c r="S9" s="220"/>
    </row>
    <row r="10" spans="1:19" ht="12.75" customHeight="1" thickBot="1" x14ac:dyDescent="0.25">
      <c r="A10" s="37">
        <f t="shared" si="0"/>
        <v>8</v>
      </c>
      <c r="C10" s="173">
        <v>28</v>
      </c>
      <c r="D10" s="181" t="str">
        <f>IF(přihlášky!$F$98="X",přihlášky!$E$98,přihlášky!$H$98)</f>
        <v>Ferdan Miroslav</v>
      </c>
      <c r="E10" s="130" t="str">
        <f>Startovky!E31</f>
        <v xml:space="preserve">Jindřichův Hradec  </v>
      </c>
      <c r="F10" s="16">
        <f>věž!H30</f>
        <v>18.600000000000001</v>
      </c>
      <c r="G10" s="191">
        <f>'100m'!H30</f>
        <v>18.36</v>
      </c>
      <c r="H10" s="189">
        <f t="shared" si="1"/>
        <v>36.96</v>
      </c>
      <c r="J10" s="68"/>
      <c r="K10" s="68"/>
      <c r="L10" s="8"/>
      <c r="M10" s="8"/>
      <c r="N10" s="8"/>
      <c r="O10" s="8"/>
      <c r="P10" s="8"/>
      <c r="Q10" s="8"/>
      <c r="R10" s="110"/>
      <c r="S10" s="41"/>
    </row>
    <row r="11" spans="1:19" ht="12.75" customHeight="1" thickBot="1" x14ac:dyDescent="0.25">
      <c r="A11" s="37">
        <f t="shared" si="0"/>
        <v>9</v>
      </c>
      <c r="C11" s="173">
        <v>7</v>
      </c>
      <c r="D11" s="181" t="str">
        <f>IF(přihlášky!$F$95="X",přihlášky!$E$95,přihlášky!$H$95)</f>
        <v>Šmíd Stanislav</v>
      </c>
      <c r="E11" s="130" t="str">
        <f>Startovky!E10</f>
        <v xml:space="preserve">Jindřichův Hradec  </v>
      </c>
      <c r="F11" s="16">
        <f>věž!H9</f>
        <v>17.309999999999999</v>
      </c>
      <c r="G11" s="191">
        <f>'100m'!H9</f>
        <v>19.73</v>
      </c>
      <c r="H11" s="189">
        <f t="shared" si="1"/>
        <v>37.04</v>
      </c>
      <c r="J11" s="8"/>
      <c r="K11" s="8"/>
      <c r="L11" s="8"/>
      <c r="M11" s="8"/>
      <c r="N11" s="8"/>
      <c r="O11" s="8"/>
      <c r="P11" s="8"/>
      <c r="Q11" s="8"/>
      <c r="R11" s="8"/>
      <c r="S11" s="8"/>
    </row>
    <row r="12" spans="1:19" ht="12.75" customHeight="1" thickBot="1" x14ac:dyDescent="0.25">
      <c r="A12" s="37">
        <f t="shared" si="0"/>
        <v>10</v>
      </c>
      <c r="C12" s="173">
        <v>18</v>
      </c>
      <c r="D12" s="181" t="str">
        <f>IF(přihlášky!$F$58="X",přihlášky!$E$58,přihlášky!$H$58)</f>
        <v>Klein Adolf</v>
      </c>
      <c r="E12" s="130" t="str">
        <f>Startovky!E21</f>
        <v xml:space="preserve">Český Krumlov  </v>
      </c>
      <c r="F12" s="16">
        <f>věž!H20</f>
        <v>19.010000000000002</v>
      </c>
      <c r="G12" s="191">
        <f>'100m'!H20</f>
        <v>18.75</v>
      </c>
      <c r="H12" s="189">
        <f t="shared" si="1"/>
        <v>37.760000000000005</v>
      </c>
      <c r="J12" s="8"/>
      <c r="K12" s="107"/>
      <c r="L12" s="8"/>
      <c r="M12" s="8"/>
      <c r="N12" s="8"/>
      <c r="O12" s="8"/>
      <c r="P12" s="41"/>
      <c r="Q12" s="42"/>
      <c r="R12" s="8"/>
      <c r="S12" s="8"/>
    </row>
    <row r="13" spans="1:19" ht="12.75" customHeight="1" thickBot="1" x14ac:dyDescent="0.25">
      <c r="A13" s="37">
        <f t="shared" si="0"/>
        <v>11</v>
      </c>
      <c r="C13" s="173">
        <v>22</v>
      </c>
      <c r="D13" s="181" t="str">
        <f>IF(přihlášky!$F$20="X",přihlášky!$E$20,přihlášky!$H$20)</f>
        <v>Miroslav Klimeš</v>
      </c>
      <c r="E13" s="130" t="str">
        <f>Startovky!E25</f>
        <v xml:space="preserve">České Budějovice  </v>
      </c>
      <c r="F13" s="16">
        <f>věž!H24</f>
        <v>18.690000000000001</v>
      </c>
      <c r="G13" s="191">
        <f>'100m'!H24</f>
        <v>19.86</v>
      </c>
      <c r="H13" s="189">
        <f t="shared" si="1"/>
        <v>38.549999999999997</v>
      </c>
      <c r="J13" s="8"/>
      <c r="K13" s="12"/>
      <c r="L13" s="8"/>
      <c r="M13" s="12"/>
      <c r="N13" s="105"/>
      <c r="O13" s="40"/>
      <c r="P13" s="13"/>
      <c r="Q13" s="13"/>
      <c r="R13" s="108"/>
      <c r="S13" s="8"/>
    </row>
    <row r="14" spans="1:19" ht="12.75" customHeight="1" thickBot="1" x14ac:dyDescent="0.25">
      <c r="A14" s="37">
        <f t="shared" si="0"/>
        <v>12</v>
      </c>
      <c r="C14" s="173">
        <v>17</v>
      </c>
      <c r="D14" s="181" t="str">
        <f>IF(přihlášky!$F$45="X",přihlášky!$E$45,přihlášky!$H$45)</f>
        <v>Řezáč Milan</v>
      </c>
      <c r="E14" s="130" t="str">
        <f>Startovky!E20</f>
        <v xml:space="preserve">Tábor  </v>
      </c>
      <c r="F14" s="16">
        <f>věž!H19</f>
        <v>20.09</v>
      </c>
      <c r="G14" s="191">
        <f>'100m'!H19</f>
        <v>19.89</v>
      </c>
      <c r="H14" s="189">
        <f t="shared" si="1"/>
        <v>39.980000000000004</v>
      </c>
      <c r="J14" s="8"/>
      <c r="K14" s="12"/>
      <c r="L14" s="8"/>
      <c r="M14" s="12"/>
      <c r="N14" s="106"/>
      <c r="O14" s="40"/>
      <c r="P14" s="13"/>
      <c r="Q14" s="13"/>
      <c r="R14" s="108"/>
      <c r="S14" s="8"/>
    </row>
    <row r="15" spans="1:19" ht="12.75" customHeight="1" thickBot="1" x14ac:dyDescent="0.25">
      <c r="A15" s="37">
        <f t="shared" si="0"/>
        <v>13</v>
      </c>
      <c r="C15" s="173">
        <v>49</v>
      </c>
      <c r="D15" s="182" t="str">
        <f>IF(přihlášky!$F$101="X",přihlášky!$E$101,přihlášky!$H$101)</f>
        <v>Šenkýř Marek</v>
      </c>
      <c r="E15" s="130" t="str">
        <f>Startovky!E55</f>
        <v xml:space="preserve">Jindřichův Hradec  </v>
      </c>
      <c r="F15" s="16">
        <f>věž!H51</f>
        <v>20.89</v>
      </c>
      <c r="G15" s="191">
        <f>'100m'!H51</f>
        <v>19.27</v>
      </c>
      <c r="H15" s="189">
        <f t="shared" si="1"/>
        <v>40.159999999999997</v>
      </c>
      <c r="J15" s="8"/>
      <c r="K15" s="12"/>
      <c r="L15" s="8"/>
      <c r="M15" s="12"/>
      <c r="N15" s="109"/>
      <c r="O15" s="40"/>
      <c r="P15" s="13"/>
      <c r="Q15" s="13"/>
      <c r="R15" s="108"/>
      <c r="S15" s="8"/>
    </row>
    <row r="16" spans="1:19" ht="12.75" customHeight="1" thickBot="1" x14ac:dyDescent="0.25">
      <c r="A16" s="37">
        <f t="shared" si="0"/>
        <v>14</v>
      </c>
      <c r="C16" s="173">
        <v>8</v>
      </c>
      <c r="D16" s="181" t="str">
        <f>IF(přihlášky!$F$18="X",přihlášky!$E$18,přihlášky!H17)</f>
        <v>Milan Kriso</v>
      </c>
      <c r="E16" s="130" t="str">
        <f>Startovky!E11</f>
        <v xml:space="preserve">České Budějovice  </v>
      </c>
      <c r="F16" s="16">
        <f>věž!H10</f>
        <v>19.57</v>
      </c>
      <c r="G16" s="191">
        <f>'100m'!H10</f>
        <v>20.79</v>
      </c>
      <c r="H16" s="189">
        <f t="shared" si="1"/>
        <v>40.36</v>
      </c>
      <c r="J16" s="8"/>
      <c r="K16" s="12"/>
      <c r="L16" s="8"/>
      <c r="M16" s="12"/>
      <c r="N16" s="105"/>
      <c r="O16" s="40"/>
      <c r="P16" s="13"/>
      <c r="Q16" s="13"/>
      <c r="R16" s="108"/>
      <c r="S16" s="8"/>
    </row>
    <row r="17" spans="1:19" ht="12.75" customHeight="1" thickBot="1" x14ac:dyDescent="0.25">
      <c r="A17" s="37">
        <f t="shared" si="0"/>
        <v>15</v>
      </c>
      <c r="C17" s="173">
        <v>26</v>
      </c>
      <c r="D17" s="181" t="str">
        <f>IF(přihlášky!$F$72="X",přihlášky!$E$72,přihlášky!$H$72)</f>
        <v>Vaňač Aleš</v>
      </c>
      <c r="E17" s="130" t="str">
        <f>Startovky!E29</f>
        <v xml:space="preserve">Strakonice  </v>
      </c>
      <c r="F17" s="16">
        <f>věž!H28</f>
        <v>21.07</v>
      </c>
      <c r="G17" s="191">
        <f>'100m'!H28</f>
        <v>19.89</v>
      </c>
      <c r="H17" s="189">
        <f t="shared" si="1"/>
        <v>40.96</v>
      </c>
      <c r="J17" s="8"/>
      <c r="K17" s="12"/>
      <c r="L17" s="8"/>
      <c r="M17" s="12"/>
      <c r="N17" s="105"/>
      <c r="O17" s="40"/>
      <c r="P17" s="13"/>
      <c r="Q17" s="13"/>
      <c r="R17" s="108"/>
      <c r="S17" s="8"/>
    </row>
    <row r="18" spans="1:19" ht="12.75" customHeight="1" thickBot="1" x14ac:dyDescent="0.25">
      <c r="A18" s="37">
        <f t="shared" si="0"/>
        <v>16</v>
      </c>
      <c r="C18" s="173">
        <v>27</v>
      </c>
      <c r="D18" s="181" t="str">
        <f>IF(přihlášky!$F$85="X",přihlášky!$E$85,přihlášky!$H$85)</f>
        <v>Cinádr Jiří</v>
      </c>
      <c r="E18" s="130" t="str">
        <f>Startovky!E30</f>
        <v xml:space="preserve">Prachatice  </v>
      </c>
      <c r="F18" s="16">
        <f>věž!H29</f>
        <v>20.55</v>
      </c>
      <c r="G18" s="191">
        <f>'100m'!H29</f>
        <v>20.93</v>
      </c>
      <c r="H18" s="189">
        <f t="shared" si="1"/>
        <v>41.480000000000004</v>
      </c>
      <c r="J18" s="68"/>
      <c r="K18" s="68"/>
      <c r="L18" s="8"/>
      <c r="M18" s="8"/>
      <c r="N18" s="8"/>
      <c r="O18" s="8"/>
      <c r="P18" s="8"/>
      <c r="Q18" s="8"/>
      <c r="R18" s="110"/>
      <c r="S18" s="41"/>
    </row>
    <row r="19" spans="1:19" ht="12.75" customHeight="1" thickBot="1" x14ac:dyDescent="0.25">
      <c r="A19" s="37">
        <f t="shared" si="0"/>
        <v>17</v>
      </c>
      <c r="C19" s="173">
        <v>47</v>
      </c>
      <c r="D19" s="182" t="str">
        <f>IF(přihlášky!$F$75="X",přihlášky!$E$75,přihlášky!$H$75)</f>
        <v>Muchl Vladimír</v>
      </c>
      <c r="E19" s="130" t="str">
        <f>Startovky!E53</f>
        <v xml:space="preserve">Strakonice  </v>
      </c>
      <c r="F19" s="16">
        <f>věž!H49</f>
        <v>22.11</v>
      </c>
      <c r="G19" s="191">
        <f>'100m'!H49</f>
        <v>20.93</v>
      </c>
      <c r="H19" s="189">
        <f t="shared" si="1"/>
        <v>43.04</v>
      </c>
      <c r="J19" s="8"/>
      <c r="K19" s="8"/>
      <c r="L19" s="8"/>
      <c r="M19" s="8"/>
      <c r="N19" s="8"/>
      <c r="O19" s="8"/>
      <c r="P19" s="8"/>
      <c r="Q19" s="8"/>
      <c r="R19" s="8"/>
      <c r="S19" s="8"/>
    </row>
    <row r="20" spans="1:19" ht="12.75" customHeight="1" thickBot="1" x14ac:dyDescent="0.25">
      <c r="A20" s="37">
        <f t="shared" si="0"/>
        <v>18</v>
      </c>
      <c r="C20" s="173">
        <v>55</v>
      </c>
      <c r="D20" s="182" t="str">
        <f>IF(přihlášky!$F$89="X",přihlášky!$E$89,přihlášky!$H$89)</f>
        <v>Vrhel Petr</v>
      </c>
      <c r="E20" s="130" t="str">
        <f>Startovky!E61</f>
        <v xml:space="preserve">Prachatice  </v>
      </c>
      <c r="F20" s="16">
        <f>věž!H57</f>
        <v>21.89</v>
      </c>
      <c r="G20" s="191">
        <f>'100m'!H57</f>
        <v>21.35</v>
      </c>
      <c r="H20" s="189">
        <f t="shared" si="1"/>
        <v>43.24</v>
      </c>
      <c r="J20" s="8"/>
      <c r="K20" s="107"/>
      <c r="L20" s="8"/>
      <c r="M20" s="8"/>
      <c r="N20" s="8"/>
      <c r="O20" s="8"/>
      <c r="P20" s="41"/>
      <c r="Q20" s="42"/>
      <c r="R20" s="8"/>
      <c r="S20" s="8"/>
    </row>
    <row r="21" spans="1:19" ht="12.75" customHeight="1" thickBot="1" x14ac:dyDescent="0.25">
      <c r="A21" s="37">
        <f t="shared" si="0"/>
        <v>19</v>
      </c>
      <c r="C21" s="173">
        <v>50</v>
      </c>
      <c r="D21" s="182" t="str">
        <f>IF(přihlášky!$F$24="X",přihlášky!$E$24,přihlášky!$H$24)</f>
        <v>Pavel Farka</v>
      </c>
      <c r="E21" s="130" t="str">
        <f>Startovky!E56</f>
        <v xml:space="preserve">České Budějovice  </v>
      </c>
      <c r="F21" s="16">
        <f>věž!H52</f>
        <v>22.35</v>
      </c>
      <c r="G21" s="191">
        <f>'100m'!H52</f>
        <v>20.96</v>
      </c>
      <c r="H21" s="189">
        <f t="shared" si="1"/>
        <v>43.31</v>
      </c>
      <c r="J21" s="8"/>
      <c r="K21" s="12"/>
      <c r="L21" s="8"/>
      <c r="M21" s="12"/>
      <c r="N21" s="105"/>
      <c r="O21" s="40"/>
      <c r="P21" s="13"/>
      <c r="Q21" s="13"/>
      <c r="R21" s="108"/>
      <c r="S21" s="8"/>
    </row>
    <row r="22" spans="1:19" ht="12.75" customHeight="1" thickBot="1" x14ac:dyDescent="0.25">
      <c r="A22" s="37">
        <f t="shared" si="0"/>
        <v>20</v>
      </c>
      <c r="C22" s="173">
        <v>52</v>
      </c>
      <c r="D22" s="183" t="str">
        <f>IF(přihlášky!$F$50="X",přihlášky!$E$50,přihlášky!$H$50)</f>
        <v>Svatoň Petr</v>
      </c>
      <c r="E22" s="130" t="str">
        <f>Startovky!E58</f>
        <v xml:space="preserve">Tábor  </v>
      </c>
      <c r="F22" s="16">
        <f>věž!H54</f>
        <v>21.98</v>
      </c>
      <c r="G22" s="191">
        <f>'100m'!H54</f>
        <v>21.54</v>
      </c>
      <c r="H22" s="189">
        <f t="shared" si="1"/>
        <v>43.519999999999996</v>
      </c>
      <c r="J22" s="8"/>
      <c r="K22" s="12"/>
      <c r="L22" s="8"/>
      <c r="M22" s="12"/>
      <c r="N22" s="105"/>
      <c r="O22" s="40"/>
      <c r="P22" s="13"/>
      <c r="Q22" s="13"/>
      <c r="R22" s="108"/>
      <c r="S22" s="8"/>
    </row>
    <row r="23" spans="1:19" ht="12.75" customHeight="1" thickBot="1" x14ac:dyDescent="0.25">
      <c r="A23" s="37">
        <f t="shared" si="0"/>
        <v>21</v>
      </c>
      <c r="C23" s="173">
        <v>38</v>
      </c>
      <c r="D23" s="182" t="str">
        <f>IF(přihlášky!$F$48="X",přihlášky!$E$48,přihlášky!$H$48)</f>
        <v>Dvořák Václav</v>
      </c>
      <c r="E23" s="130" t="str">
        <f>Startovky!E44</f>
        <v xml:space="preserve">Tábor  </v>
      </c>
      <c r="F23" s="16">
        <f>věž!H40</f>
        <v>21.21</v>
      </c>
      <c r="G23" s="191">
        <f>'100m'!H40</f>
        <v>22.33</v>
      </c>
      <c r="H23" s="189">
        <f t="shared" si="1"/>
        <v>43.54</v>
      </c>
      <c r="J23" s="8"/>
      <c r="K23" s="12"/>
      <c r="L23" s="8"/>
      <c r="M23" s="12"/>
      <c r="N23" s="106"/>
      <c r="O23" s="40"/>
      <c r="P23" s="13"/>
      <c r="Q23" s="13"/>
      <c r="R23" s="108"/>
      <c r="S23" s="8"/>
    </row>
    <row r="24" spans="1:19" ht="12.75" customHeight="1" thickBot="1" x14ac:dyDescent="0.25">
      <c r="A24" s="37">
        <f t="shared" si="0"/>
        <v>22</v>
      </c>
      <c r="C24" s="173">
        <v>2</v>
      </c>
      <c r="D24" s="181" t="str">
        <f>IF(přihlášky!$F$30="X",přihlášky!$E$30,přihlášky!$H$30)</f>
        <v>Fric  Ladislav</v>
      </c>
      <c r="E24" s="130" t="str">
        <f>Startovky!E5</f>
        <v xml:space="preserve">Písek  </v>
      </c>
      <c r="F24" s="16">
        <f>věž!H4</f>
        <v>21.85</v>
      </c>
      <c r="G24" s="191">
        <f>'100m'!H4</f>
        <v>21.7</v>
      </c>
      <c r="H24" s="189">
        <f t="shared" si="1"/>
        <v>43.55</v>
      </c>
      <c r="J24" s="8"/>
      <c r="K24" s="12"/>
      <c r="L24" s="8"/>
      <c r="M24" s="12"/>
      <c r="N24" s="109"/>
      <c r="O24" s="40"/>
      <c r="P24" s="13"/>
      <c r="Q24" s="13"/>
      <c r="R24" s="108"/>
      <c r="S24" s="8"/>
    </row>
    <row r="25" spans="1:19" ht="12.75" customHeight="1" thickBot="1" x14ac:dyDescent="0.25">
      <c r="A25" s="37">
        <f t="shared" si="0"/>
        <v>23</v>
      </c>
      <c r="C25" s="173">
        <v>41</v>
      </c>
      <c r="D25" s="182" t="str">
        <f>IF(přihlášky!$F$87="X",přihlášky!$E$87,přihlášky!$H$87)</f>
        <v>Cais Martin</v>
      </c>
      <c r="E25" s="130" t="str">
        <f>Startovky!E47</f>
        <v xml:space="preserve">Prachatice  </v>
      </c>
      <c r="F25" s="16">
        <f>věž!H43</f>
        <v>23.3</v>
      </c>
      <c r="G25" s="191">
        <f>'100m'!H43</f>
        <v>20.28</v>
      </c>
      <c r="H25" s="189">
        <f t="shared" si="1"/>
        <v>43.58</v>
      </c>
      <c r="J25" s="8"/>
      <c r="K25" s="12"/>
      <c r="L25" s="8"/>
      <c r="M25" s="12"/>
      <c r="N25" s="105"/>
      <c r="O25" s="40"/>
      <c r="P25" s="13"/>
      <c r="Q25" s="13"/>
      <c r="R25" s="108"/>
      <c r="S25" s="8"/>
    </row>
    <row r="26" spans="1:19" ht="12.75" customHeight="1" thickBot="1" x14ac:dyDescent="0.25">
      <c r="A26" s="37">
        <f t="shared" si="0"/>
        <v>24</v>
      </c>
      <c r="C26" s="173">
        <v>9</v>
      </c>
      <c r="D26" s="181" t="str">
        <f>IF(přihlášky!$F$31="X",přihlášky!$E$31,přihlášky!$H$31)</f>
        <v>Kalous  Petr</v>
      </c>
      <c r="E26" s="130" t="str">
        <f>Startovky!E12</f>
        <v xml:space="preserve">Písek  </v>
      </c>
      <c r="F26" s="16">
        <f>věž!H11</f>
        <v>21.19</v>
      </c>
      <c r="G26" s="191">
        <f>'100m'!H11</f>
        <v>22.72</v>
      </c>
      <c r="H26" s="189">
        <f t="shared" si="1"/>
        <v>43.91</v>
      </c>
      <c r="J26" s="8"/>
      <c r="K26" s="12"/>
      <c r="L26" s="8"/>
      <c r="M26" s="12"/>
      <c r="N26" s="105"/>
      <c r="O26" s="40"/>
      <c r="P26" s="13"/>
      <c r="Q26" s="13"/>
      <c r="R26" s="108"/>
      <c r="S26" s="8"/>
    </row>
    <row r="27" spans="1:19" ht="12.75" customHeight="1" thickBot="1" x14ac:dyDescent="0.25">
      <c r="A27" s="204">
        <v>25</v>
      </c>
      <c r="C27" s="173">
        <v>12</v>
      </c>
      <c r="D27" s="181" t="str">
        <f>IF(přihlášky!$F$70="X",přihlášky!$E$70,přihlášky!$H$70)</f>
        <v>Louda Petr</v>
      </c>
      <c r="E27" s="130" t="str">
        <f>Startovky!E15</f>
        <v xml:space="preserve">Strakonice  </v>
      </c>
      <c r="F27" s="16">
        <f>věž!H14</f>
        <v>20.95</v>
      </c>
      <c r="G27" s="191">
        <f>'100m'!H14</f>
        <v>22.96</v>
      </c>
      <c r="H27" s="189">
        <f t="shared" si="1"/>
        <v>43.91</v>
      </c>
      <c r="J27" s="68"/>
      <c r="K27" s="68"/>
      <c r="L27" s="8"/>
      <c r="M27" s="8"/>
      <c r="N27" s="8"/>
      <c r="O27" s="8"/>
      <c r="P27" s="8"/>
      <c r="Q27" s="8"/>
      <c r="R27" s="110"/>
      <c r="S27" s="41"/>
    </row>
    <row r="28" spans="1:19" ht="12.75" customHeight="1" thickBot="1" x14ac:dyDescent="0.25">
      <c r="A28" s="37">
        <f t="shared" ref="A28:A72" si="2">RANK(H28,$H$3:$H$72,1)</f>
        <v>26</v>
      </c>
      <c r="C28" s="173">
        <v>31</v>
      </c>
      <c r="D28" s="181" t="str">
        <f>IF(přihlášky!$F$47="X",přihlášky!$E$47,přihlášky!$H$47)</f>
        <v>Podzimek Michal</v>
      </c>
      <c r="E28" s="130" t="str">
        <f>Startovky!E34</f>
        <v xml:space="preserve">Tábor  </v>
      </c>
      <c r="F28" s="16">
        <f>věž!H33</f>
        <v>22.16</v>
      </c>
      <c r="G28" s="191">
        <f>'100m'!H33</f>
        <v>22.06</v>
      </c>
      <c r="H28" s="189">
        <f t="shared" si="1"/>
        <v>44.22</v>
      </c>
      <c r="J28" s="8"/>
      <c r="K28" s="8"/>
      <c r="L28" s="8"/>
      <c r="M28" s="8"/>
      <c r="N28" s="8"/>
      <c r="O28" s="8"/>
      <c r="P28" s="8"/>
      <c r="Q28" s="8"/>
      <c r="R28" s="8"/>
      <c r="S28" s="8"/>
    </row>
    <row r="29" spans="1:19" ht="12.75" customHeight="1" thickBot="1" x14ac:dyDescent="0.25">
      <c r="A29" s="37">
        <f t="shared" si="2"/>
        <v>27</v>
      </c>
      <c r="C29" s="173">
        <v>5</v>
      </c>
      <c r="D29" s="181" t="str">
        <f>IF(přihlášky!$F$69="X",přihlášky!$E$69,přihlášky!$H$69)</f>
        <v>Suchopár Jiří</v>
      </c>
      <c r="E29" s="130" t="str">
        <f>Startovky!E8</f>
        <v xml:space="preserve">Strakonice  </v>
      </c>
      <c r="F29" s="16">
        <f>věž!H7</f>
        <v>23.91</v>
      </c>
      <c r="G29" s="191">
        <f>'100m'!H7</f>
        <v>20.38</v>
      </c>
      <c r="H29" s="189">
        <f t="shared" si="1"/>
        <v>44.29</v>
      </c>
      <c r="J29" s="8"/>
      <c r="K29" s="107"/>
      <c r="L29" s="8"/>
      <c r="M29" s="8"/>
      <c r="N29" s="8"/>
      <c r="O29" s="8"/>
      <c r="P29" s="41"/>
      <c r="Q29" s="42"/>
      <c r="R29" s="8"/>
      <c r="S29" s="8"/>
    </row>
    <row r="30" spans="1:19" ht="12.75" customHeight="1" thickBot="1" x14ac:dyDescent="0.25">
      <c r="A30" s="37">
        <f t="shared" si="2"/>
        <v>28</v>
      </c>
      <c r="C30" s="173">
        <v>19</v>
      </c>
      <c r="D30" s="181" t="str">
        <f>IF(přihlášky!$F$71="X",přihlášky!$E$71,přihlášky!$H$71)</f>
        <v>Habich Michal</v>
      </c>
      <c r="E30" s="130" t="str">
        <f>Startovky!E22</f>
        <v xml:space="preserve">Strakonice  </v>
      </c>
      <c r="F30" s="16">
        <f>věž!H21</f>
        <v>23.47</v>
      </c>
      <c r="G30" s="191">
        <f>'100m'!H21</f>
        <v>20.88</v>
      </c>
      <c r="H30" s="189">
        <f t="shared" si="1"/>
        <v>44.349999999999994</v>
      </c>
      <c r="J30" s="8"/>
      <c r="K30" s="12"/>
      <c r="L30" s="8"/>
      <c r="M30" s="12"/>
      <c r="N30" s="105"/>
      <c r="O30" s="40"/>
      <c r="P30" s="13"/>
      <c r="Q30" s="13"/>
      <c r="R30" s="108"/>
      <c r="S30" s="8"/>
    </row>
    <row r="31" spans="1:19" ht="12.75" customHeight="1" thickBot="1" x14ac:dyDescent="0.25">
      <c r="A31" s="37">
        <f t="shared" si="2"/>
        <v>29</v>
      </c>
      <c r="C31" s="173">
        <v>3</v>
      </c>
      <c r="D31" s="181" t="str">
        <f>IF(přihlášky!$F$43="X",přihlášky!$E$43,přihlášky!$H$43)</f>
        <v>Janovský Martin</v>
      </c>
      <c r="E31" s="130" t="str">
        <f>Startovky!E6</f>
        <v xml:space="preserve">Tábor  </v>
      </c>
      <c r="F31" s="16">
        <f>věž!H5</f>
        <v>22.39</v>
      </c>
      <c r="G31" s="191">
        <f>'100m'!H5</f>
        <v>21.98</v>
      </c>
      <c r="H31" s="189">
        <f t="shared" si="1"/>
        <v>44.370000000000005</v>
      </c>
      <c r="J31" s="8"/>
      <c r="K31" s="12"/>
      <c r="L31" s="8"/>
      <c r="M31" s="12"/>
      <c r="N31" s="105"/>
      <c r="O31" s="40"/>
      <c r="P31" s="13"/>
      <c r="Q31" s="13"/>
      <c r="R31" s="108"/>
      <c r="S31" s="8"/>
    </row>
    <row r="32" spans="1:19" ht="12.75" customHeight="1" thickBot="1" x14ac:dyDescent="0.25">
      <c r="A32" s="37">
        <f t="shared" si="2"/>
        <v>30</v>
      </c>
      <c r="C32" s="173">
        <v>23</v>
      </c>
      <c r="D32" s="181" t="str">
        <f>IF(přihlášky!$F$33="X",přihlášky!$E$33,přihlášky!$H$33)</f>
        <v>Kubiš  David</v>
      </c>
      <c r="E32" s="130" t="str">
        <f>Startovky!E26</f>
        <v xml:space="preserve">Písek  </v>
      </c>
      <c r="F32" s="16">
        <f>věž!H25</f>
        <v>23.78</v>
      </c>
      <c r="G32" s="191">
        <f>'100m'!H25</f>
        <v>20.91</v>
      </c>
      <c r="H32" s="189">
        <f t="shared" si="1"/>
        <v>44.69</v>
      </c>
      <c r="J32" s="8"/>
      <c r="K32" s="12"/>
      <c r="L32" s="8"/>
      <c r="M32" s="12"/>
      <c r="N32" s="106"/>
      <c r="O32" s="40"/>
      <c r="P32" s="13"/>
      <c r="Q32" s="13"/>
      <c r="R32" s="108"/>
      <c r="S32" s="8"/>
    </row>
    <row r="33" spans="1:19" ht="12.75" customHeight="1" thickBot="1" x14ac:dyDescent="0.25">
      <c r="A33" s="37">
        <f t="shared" si="2"/>
        <v>31</v>
      </c>
      <c r="C33" s="173">
        <v>13</v>
      </c>
      <c r="D33" s="181" t="str">
        <f>IF(přihlášky!$F$83="X",přihlášky!$E$83,přihlášky!$H$83)</f>
        <v>Šustr Jiří</v>
      </c>
      <c r="E33" s="130" t="str">
        <f>Startovky!E16</f>
        <v xml:space="preserve">Prachatice  </v>
      </c>
      <c r="F33" s="16">
        <f>věž!H15</f>
        <v>25.09</v>
      </c>
      <c r="G33" s="191">
        <f>'100m'!H15</f>
        <v>19.61</v>
      </c>
      <c r="H33" s="189">
        <f t="shared" si="1"/>
        <v>44.7</v>
      </c>
      <c r="J33" s="8"/>
      <c r="K33" s="12"/>
      <c r="L33" s="8"/>
      <c r="M33" s="12"/>
      <c r="N33" s="109"/>
      <c r="O33" s="40"/>
      <c r="P33" s="13"/>
      <c r="Q33" s="13"/>
      <c r="R33" s="108"/>
      <c r="S33" s="8"/>
    </row>
    <row r="34" spans="1:19" ht="12.75" customHeight="1" thickBot="1" x14ac:dyDescent="0.25">
      <c r="A34" s="37">
        <f t="shared" si="2"/>
        <v>32</v>
      </c>
      <c r="C34" s="173">
        <v>6</v>
      </c>
      <c r="D34" s="181" t="str">
        <f>IF(přihlášky!$F$82="X",přihlášky!$E$82,přihlášky!$H$82)</f>
        <v>Havlíček Petr</v>
      </c>
      <c r="E34" s="130" t="str">
        <f>Startovky!E9</f>
        <v xml:space="preserve">Prachatice  </v>
      </c>
      <c r="F34" s="16">
        <f>věž!H8</f>
        <v>24.23</v>
      </c>
      <c r="G34" s="191">
        <f>'100m'!H8</f>
        <v>20.55</v>
      </c>
      <c r="H34" s="189">
        <f t="shared" si="1"/>
        <v>44.78</v>
      </c>
      <c r="J34" s="8"/>
      <c r="K34" s="12"/>
      <c r="L34" s="8"/>
      <c r="M34" s="12"/>
      <c r="N34" s="105"/>
      <c r="O34" s="40"/>
      <c r="P34" s="13"/>
      <c r="Q34" s="13"/>
      <c r="R34" s="108"/>
      <c r="S34" s="8"/>
    </row>
    <row r="35" spans="1:19" ht="12.75" customHeight="1" thickBot="1" x14ac:dyDescent="0.25">
      <c r="A35" s="37">
        <f t="shared" si="2"/>
        <v>33</v>
      </c>
      <c r="C35" s="173">
        <v>16</v>
      </c>
      <c r="D35" s="181" t="str">
        <f>IF(přihlášky!$F$32="X",přihlášky!$E$32,přihlášky!$H$32)</f>
        <v>Tratina Karel</v>
      </c>
      <c r="E35" s="130" t="str">
        <f>Startovky!E19</f>
        <v xml:space="preserve">Písek  </v>
      </c>
      <c r="F35" s="16">
        <f>věž!H18</f>
        <v>22.08</v>
      </c>
      <c r="G35" s="191">
        <f>'100m'!H18</f>
        <v>22.9</v>
      </c>
      <c r="H35" s="189">
        <f t="shared" ref="H35:H66" si="3">IF(OR(F35="diskval.",G35="diskval."),"diskval.",F35+G35)</f>
        <v>44.98</v>
      </c>
      <c r="J35" s="8"/>
      <c r="K35" s="12"/>
      <c r="L35" s="8"/>
      <c r="M35" s="12"/>
      <c r="N35" s="105"/>
      <c r="O35" s="40"/>
      <c r="P35" s="13"/>
      <c r="Q35" s="13"/>
      <c r="R35" s="108"/>
      <c r="S35" s="8"/>
    </row>
    <row r="36" spans="1:19" ht="12.75" customHeight="1" thickBot="1" x14ac:dyDescent="0.25">
      <c r="A36" s="37">
        <f t="shared" si="2"/>
        <v>34</v>
      </c>
      <c r="B36">
        <v>25</v>
      </c>
      <c r="C36" s="173">
        <v>25</v>
      </c>
      <c r="D36" s="181" t="str">
        <f>IF(přihlášky!$F$59="X",přihlášky!$E$59,přihlášky!$H$59)</f>
        <v>Bartuška Jiří</v>
      </c>
      <c r="E36" s="130" t="str">
        <f>Startovky!E28</f>
        <v xml:space="preserve">Český Krumlov  </v>
      </c>
      <c r="F36" s="16">
        <f>věž!H27</f>
        <v>20.54</v>
      </c>
      <c r="G36" s="191">
        <f>'100m'!H27</f>
        <v>24.83</v>
      </c>
      <c r="H36" s="189">
        <f t="shared" si="3"/>
        <v>45.37</v>
      </c>
      <c r="J36" s="68"/>
      <c r="K36" s="68"/>
      <c r="L36" s="8"/>
      <c r="M36" s="8"/>
      <c r="N36" s="8"/>
      <c r="O36" s="8"/>
      <c r="P36" s="8"/>
      <c r="Q36" s="8"/>
      <c r="R36" s="110"/>
      <c r="S36" s="41"/>
    </row>
    <row r="37" spans="1:19" ht="12.75" customHeight="1" thickBot="1" x14ac:dyDescent="0.25">
      <c r="A37" s="37">
        <f t="shared" si="2"/>
        <v>35</v>
      </c>
      <c r="C37" s="173">
        <v>45</v>
      </c>
      <c r="D37" s="182" t="str">
        <f>IF(přihlášky!$F$49="X",přihlášky!$E$49,přihlášky!$H$49)</f>
        <v>Brožek Josef</v>
      </c>
      <c r="E37" s="130" t="str">
        <f>Startovky!E51</f>
        <v xml:space="preserve">Tábor  </v>
      </c>
      <c r="F37" s="16">
        <f>věž!H47</f>
        <v>23.8</v>
      </c>
      <c r="G37" s="191">
        <f>'100m'!H47</f>
        <v>21.74</v>
      </c>
      <c r="H37" s="189">
        <f t="shared" si="3"/>
        <v>45.54</v>
      </c>
      <c r="J37" s="8"/>
      <c r="K37" s="8"/>
      <c r="L37" s="8"/>
      <c r="M37" s="8"/>
      <c r="N37" s="8"/>
      <c r="O37" s="8"/>
      <c r="P37" s="8"/>
      <c r="Q37" s="8"/>
      <c r="R37" s="8"/>
      <c r="S37" s="8"/>
    </row>
    <row r="38" spans="1:19" ht="12.75" customHeight="1" thickBot="1" x14ac:dyDescent="0.25">
      <c r="A38" s="37">
        <f t="shared" si="2"/>
        <v>36</v>
      </c>
      <c r="C38" s="173">
        <v>1</v>
      </c>
      <c r="D38" s="181" t="str">
        <f>IF(přihlášky!$F$17="X",přihlášky!$E$17,přihlášky!H16)</f>
        <v>Trnka Luboš</v>
      </c>
      <c r="E38" s="130" t="str">
        <f>Startovky!E4</f>
        <v xml:space="preserve">České Budějovice  </v>
      </c>
      <c r="F38" s="16">
        <f>věž!H3</f>
        <v>23.67</v>
      </c>
      <c r="G38" s="191">
        <f>'100m'!H3</f>
        <v>22.02</v>
      </c>
      <c r="H38" s="189">
        <f t="shared" si="3"/>
        <v>45.69</v>
      </c>
      <c r="J38" s="8"/>
      <c r="K38" s="107"/>
      <c r="L38" s="8"/>
      <c r="M38" s="8"/>
      <c r="N38" s="8"/>
      <c r="O38" s="8"/>
      <c r="P38" s="41"/>
      <c r="Q38" s="42"/>
      <c r="R38" s="8"/>
      <c r="S38" s="8"/>
    </row>
    <row r="39" spans="1:19" ht="12.75" customHeight="1" thickBot="1" x14ac:dyDescent="0.25">
      <c r="A39" s="37">
        <f t="shared" si="2"/>
        <v>37</v>
      </c>
      <c r="C39" s="173">
        <v>53</v>
      </c>
      <c r="D39" s="182" t="str">
        <f>IF(přihlášky!$F$63="X",přihlášky!$E$63,přihlášky!$H$63)</f>
        <v>Ottenschläger Václav</v>
      </c>
      <c r="E39" s="130" t="str">
        <f>Startovky!E59</f>
        <v xml:space="preserve">Český Krumlov  </v>
      </c>
      <c r="F39" s="16">
        <f>věž!H55</f>
        <v>25.4</v>
      </c>
      <c r="G39" s="191">
        <f>'100m'!H55</f>
        <v>20.98</v>
      </c>
      <c r="H39" s="189">
        <f t="shared" si="3"/>
        <v>46.379999999999995</v>
      </c>
      <c r="J39" s="8"/>
      <c r="K39" s="12"/>
      <c r="L39" s="8"/>
      <c r="M39" s="12"/>
      <c r="N39" s="105"/>
      <c r="O39" s="40"/>
      <c r="P39" s="13"/>
      <c r="Q39" s="13"/>
      <c r="R39" s="108"/>
      <c r="S39" s="8"/>
    </row>
    <row r="40" spans="1:19" ht="12.75" customHeight="1" thickBot="1" x14ac:dyDescent="0.25">
      <c r="A40" s="37">
        <f t="shared" si="2"/>
        <v>38</v>
      </c>
      <c r="C40" s="173">
        <v>37</v>
      </c>
      <c r="D40" s="181" t="str">
        <f>IF(přihlášky!$F$35="X",přihlášky!$E$35,přihlášky!$H$35)</f>
        <v>Kroupa  Miroslav</v>
      </c>
      <c r="E40" s="130" t="str">
        <f>Startovky!E43</f>
        <v xml:space="preserve">Písek  </v>
      </c>
      <c r="F40" s="16">
        <f>věž!H39</f>
        <v>25.85</v>
      </c>
      <c r="G40" s="191">
        <f>'100m'!H39</f>
        <v>21.06</v>
      </c>
      <c r="H40" s="189">
        <f t="shared" si="3"/>
        <v>46.91</v>
      </c>
      <c r="J40" s="8"/>
      <c r="K40" s="12"/>
      <c r="L40" s="8"/>
      <c r="M40" s="12"/>
      <c r="N40" s="105"/>
      <c r="O40" s="40"/>
      <c r="P40" s="13"/>
      <c r="Q40" s="13"/>
      <c r="R40" s="108"/>
      <c r="S40" s="8"/>
    </row>
    <row r="41" spans="1:19" ht="12.75" customHeight="1" thickBot="1" x14ac:dyDescent="0.25">
      <c r="A41" s="37">
        <f t="shared" si="2"/>
        <v>39</v>
      </c>
      <c r="C41" s="173">
        <v>30</v>
      </c>
      <c r="D41" s="181" t="str">
        <f>IF(přihlášky!$F$34="X",přihlášky!$E$34,přihlášky!$H$34)</f>
        <v>Kašpar  Michal</v>
      </c>
      <c r="E41" s="130" t="str">
        <f>Startovky!E33</f>
        <v xml:space="preserve">Písek  </v>
      </c>
      <c r="F41" s="16">
        <f>věž!H32</f>
        <v>24.32</v>
      </c>
      <c r="G41" s="191">
        <f>'100m'!H32</f>
        <v>22.64</v>
      </c>
      <c r="H41" s="189">
        <f t="shared" si="3"/>
        <v>46.96</v>
      </c>
      <c r="J41" s="8"/>
      <c r="K41" s="12"/>
      <c r="L41" s="8"/>
      <c r="M41" s="12"/>
      <c r="N41" s="106"/>
      <c r="O41" s="40"/>
      <c r="P41" s="13"/>
      <c r="Q41" s="13"/>
      <c r="R41" s="108"/>
      <c r="S41" s="8"/>
    </row>
    <row r="42" spans="1:19" ht="12.75" customHeight="1" thickBot="1" x14ac:dyDescent="0.25">
      <c r="A42" s="37">
        <f t="shared" si="2"/>
        <v>40</v>
      </c>
      <c r="C42" s="173">
        <v>10</v>
      </c>
      <c r="D42" s="181" t="str">
        <f>IF(přihlášky!$F$44="X",přihlášky!$E$44,přihlášky!$H$44)</f>
        <v>Fišer Ondřej</v>
      </c>
      <c r="E42" s="130" t="str">
        <f>Startovky!E13</f>
        <v xml:space="preserve">Tábor  </v>
      </c>
      <c r="F42" s="16">
        <f>věž!H12</f>
        <v>28.21</v>
      </c>
      <c r="G42" s="191">
        <f>'100m'!H12</f>
        <v>21.84</v>
      </c>
      <c r="H42" s="189">
        <f t="shared" si="3"/>
        <v>50.05</v>
      </c>
      <c r="J42" s="8"/>
      <c r="K42" s="12"/>
      <c r="L42" s="8"/>
      <c r="M42" s="12"/>
      <c r="N42" s="105"/>
      <c r="O42" s="40"/>
      <c r="P42" s="13"/>
      <c r="Q42" s="13"/>
      <c r="R42" s="108"/>
      <c r="S42" s="8"/>
    </row>
    <row r="43" spans="1:19" ht="12.75" customHeight="1" thickBot="1" x14ac:dyDescent="0.25">
      <c r="A43" s="37">
        <f t="shared" si="2"/>
        <v>41</v>
      </c>
      <c r="C43" s="173">
        <v>48</v>
      </c>
      <c r="D43" s="182" t="str">
        <f>IF(přihlášky!$F$88="X",přihlášky!$E$88,přihlášky!$H$88)</f>
        <v>Kouba Jiří</v>
      </c>
      <c r="E43" s="130" t="str">
        <f>Startovky!E54</f>
        <v xml:space="preserve">Prachatice  </v>
      </c>
      <c r="F43" s="16">
        <f>věž!H50</f>
        <v>26.32</v>
      </c>
      <c r="G43" s="191">
        <f>'100m'!H50</f>
        <v>24.54</v>
      </c>
      <c r="H43" s="189">
        <f t="shared" si="3"/>
        <v>50.86</v>
      </c>
      <c r="J43" s="8"/>
      <c r="K43" s="12"/>
      <c r="L43" s="8"/>
      <c r="M43" s="12"/>
      <c r="N43" s="105"/>
      <c r="O43" s="40"/>
      <c r="P43" s="13"/>
      <c r="Q43" s="13"/>
      <c r="R43" s="108"/>
      <c r="S43" s="8"/>
    </row>
    <row r="44" spans="1:19" ht="12.75" customHeight="1" thickBot="1" x14ac:dyDescent="0.25">
      <c r="A44" s="37">
        <f t="shared" si="2"/>
        <v>42</v>
      </c>
      <c r="C44" s="173">
        <v>11</v>
      </c>
      <c r="D44" s="181" t="str">
        <f>IF(přihlášky!$F$57="X",přihlášky!$E$57,přihlášky!$H$57)</f>
        <v>Wirth Aleš</v>
      </c>
      <c r="E44" s="130" t="str">
        <f>Startovky!E14</f>
        <v xml:space="preserve">Český Krumlov  </v>
      </c>
      <c r="F44" s="16">
        <f>věž!H13</f>
        <v>28.49</v>
      </c>
      <c r="G44" s="191">
        <f>'100m'!H13</f>
        <v>22.78</v>
      </c>
      <c r="H44" s="189">
        <f t="shared" si="3"/>
        <v>51.269999999999996</v>
      </c>
      <c r="J44" s="68"/>
      <c r="K44" s="68"/>
      <c r="L44" s="8"/>
      <c r="M44" s="8"/>
      <c r="N44" s="8"/>
      <c r="O44" s="8"/>
      <c r="P44" s="8"/>
      <c r="Q44" s="8"/>
      <c r="R44" s="110"/>
      <c r="S44" s="41"/>
    </row>
    <row r="45" spans="1:19" ht="12.75" customHeight="1" thickBot="1" x14ac:dyDescent="0.25">
      <c r="A45" s="37">
        <f t="shared" si="2"/>
        <v>43</v>
      </c>
      <c r="C45" s="173">
        <v>51</v>
      </c>
      <c r="D45" s="182" t="str">
        <f>IF(přihlášky!$F$37="X",přihlášky!$E$37,přihlášky!$H$37)</f>
        <v>Pešek  Jan</v>
      </c>
      <c r="E45" s="130" t="str">
        <f>Startovky!E57</f>
        <v xml:space="preserve">Písek  </v>
      </c>
      <c r="F45" s="16">
        <f>věž!H53</f>
        <v>28.52</v>
      </c>
      <c r="G45" s="191">
        <f>'100m'!H53</f>
        <v>24.94</v>
      </c>
      <c r="H45" s="189">
        <f t="shared" si="3"/>
        <v>53.46</v>
      </c>
      <c r="J45" s="8"/>
      <c r="K45" s="8"/>
      <c r="L45" s="8"/>
      <c r="M45" s="8"/>
      <c r="N45" s="8"/>
      <c r="O45" s="8"/>
      <c r="P45" s="8"/>
      <c r="Q45" s="8"/>
      <c r="R45" s="8"/>
      <c r="S45" s="8"/>
    </row>
    <row r="46" spans="1:19" ht="12.75" customHeight="1" thickBot="1" x14ac:dyDescent="0.25">
      <c r="A46" s="37">
        <f t="shared" si="2"/>
        <v>44</v>
      </c>
      <c r="C46" s="173">
        <v>32</v>
      </c>
      <c r="D46" s="181" t="str">
        <f>IF(přihlášky!$F$60="X",přihlášky!$E$60,přihlášky!$H$60)</f>
        <v>Šebest Dušan</v>
      </c>
      <c r="E46" s="130" t="str">
        <f>Startovky!E35</f>
        <v xml:space="preserve">Český Krumlov  </v>
      </c>
      <c r="F46" s="16">
        <f>věž!H34</f>
        <v>34.020000000000003</v>
      </c>
      <c r="G46" s="191">
        <f>'100m'!H34</f>
        <v>22.11</v>
      </c>
      <c r="H46" s="189">
        <f t="shared" si="3"/>
        <v>56.13</v>
      </c>
      <c r="J46" s="8"/>
      <c r="K46" s="107"/>
      <c r="L46" s="8"/>
      <c r="M46" s="8"/>
      <c r="N46" s="8"/>
      <c r="O46" s="8"/>
      <c r="P46" s="41"/>
      <c r="Q46" s="42"/>
      <c r="R46" s="8"/>
      <c r="S46" s="8"/>
    </row>
    <row r="47" spans="1:19" ht="12.75" customHeight="1" thickBot="1" x14ac:dyDescent="0.25">
      <c r="A47" s="37">
        <f t="shared" si="2"/>
        <v>45</v>
      </c>
      <c r="C47" s="173">
        <v>67</v>
      </c>
      <c r="D47" s="182" t="str">
        <f>IF(přihlášky!$F$65="X",přihlášky!$E$65,přihlášky!$H$65)</f>
        <v>Fleišmann Tomáš</v>
      </c>
      <c r="E47" s="130" t="str">
        <f>Startovky!E73</f>
        <v xml:space="preserve">Český Krumlov  </v>
      </c>
      <c r="F47" s="16">
        <f>věž!H69</f>
        <v>34.67</v>
      </c>
      <c r="G47" s="191">
        <f>'100m'!H69</f>
        <v>25.08</v>
      </c>
      <c r="H47" s="189">
        <f t="shared" si="3"/>
        <v>59.75</v>
      </c>
      <c r="J47" s="8"/>
      <c r="K47" s="12"/>
      <c r="L47" s="8"/>
      <c r="M47" s="12"/>
      <c r="N47" s="105"/>
      <c r="O47" s="40"/>
      <c r="P47" s="13"/>
      <c r="Q47" s="13"/>
      <c r="R47" s="108"/>
      <c r="S47" s="8"/>
    </row>
    <row r="48" spans="1:19" ht="12.75" customHeight="1" thickBot="1" x14ac:dyDescent="0.25">
      <c r="A48" s="37">
        <f t="shared" si="2"/>
        <v>46</v>
      </c>
      <c r="C48" s="173">
        <v>60</v>
      </c>
      <c r="D48" s="182" t="str">
        <f>IF(přihlášky!$F$64="X",přihlášky!$E$64,přihlášky!$H$64)</f>
        <v>Dvořák Jan</v>
      </c>
      <c r="E48" s="130" t="str">
        <f>Startovky!E66</f>
        <v xml:space="preserve">Český Krumlov  </v>
      </c>
      <c r="F48" s="16">
        <f>věž!H62</f>
        <v>37.200000000000003</v>
      </c>
      <c r="G48" s="191">
        <f>'100m'!H62</f>
        <v>24.49</v>
      </c>
      <c r="H48" s="189">
        <f t="shared" si="3"/>
        <v>61.69</v>
      </c>
      <c r="J48" s="8"/>
      <c r="K48" s="12"/>
      <c r="L48" s="8"/>
      <c r="M48" s="12"/>
      <c r="N48" s="105"/>
      <c r="O48" s="40"/>
      <c r="P48" s="13"/>
      <c r="Q48" s="13"/>
      <c r="R48" s="108"/>
      <c r="S48" s="8"/>
    </row>
    <row r="49" spans="1:19" ht="12.75" customHeight="1" thickBot="1" x14ac:dyDescent="0.25">
      <c r="A49" s="37">
        <f t="shared" si="2"/>
        <v>47</v>
      </c>
      <c r="C49" s="173">
        <v>4</v>
      </c>
      <c r="D49" s="181" t="str">
        <f>IF(přihlášky!$F$56="X",přihlášky!$E$56,přihlášky!$H$56)</f>
        <v>Hüttner Milan</v>
      </c>
      <c r="E49" s="130" t="str">
        <f>Startovky!E7</f>
        <v xml:space="preserve">Český Krumlov  </v>
      </c>
      <c r="F49" s="16">
        <f>věž!H6</f>
        <v>40.83</v>
      </c>
      <c r="G49" s="191">
        <f>'100m'!H6</f>
        <v>25.71</v>
      </c>
      <c r="H49" s="189">
        <f t="shared" si="3"/>
        <v>66.539999999999992</v>
      </c>
      <c r="J49" s="8"/>
      <c r="K49" s="12"/>
      <c r="L49" s="8"/>
      <c r="M49" s="12"/>
      <c r="N49" s="106"/>
      <c r="O49" s="40"/>
      <c r="P49" s="13"/>
      <c r="Q49" s="13"/>
      <c r="R49" s="108"/>
      <c r="S49" s="8"/>
    </row>
    <row r="50" spans="1:19" ht="12.75" customHeight="1" thickBot="1" x14ac:dyDescent="0.25">
      <c r="A50" s="37" t="e">
        <f t="shared" si="2"/>
        <v>#VALUE!</v>
      </c>
      <c r="C50" s="173">
        <v>20</v>
      </c>
      <c r="D50" s="181" t="str">
        <f>IF(přihlášky!$F$84="X",přihlášky!$E$84,přihlášky!$H$84)</f>
        <v>Jiráň Aleš</v>
      </c>
      <c r="E50" s="130" t="str">
        <f>Startovky!E23</f>
        <v xml:space="preserve">Prachatice  </v>
      </c>
      <c r="F50" s="16" t="str">
        <f>věž!H22</f>
        <v>diskval.</v>
      </c>
      <c r="G50" s="191" t="str">
        <f>'100m'!H22</f>
        <v>diskval.</v>
      </c>
      <c r="H50" s="189" t="str">
        <f t="shared" si="3"/>
        <v>diskval.</v>
      </c>
      <c r="J50" s="8"/>
      <c r="K50" s="12"/>
      <c r="L50" s="8"/>
      <c r="M50" s="12"/>
      <c r="N50" s="109"/>
      <c r="O50" s="40"/>
      <c r="P50" s="13"/>
      <c r="Q50" s="13"/>
      <c r="R50" s="108"/>
      <c r="S50" s="8"/>
    </row>
    <row r="51" spans="1:19" ht="12.75" customHeight="1" thickBot="1" x14ac:dyDescent="0.25">
      <c r="A51" s="37" t="e">
        <f t="shared" si="2"/>
        <v>#VALUE!</v>
      </c>
      <c r="C51" s="173">
        <v>24</v>
      </c>
      <c r="D51" s="181" t="str">
        <f>IF(přihlášky!$F$46="X",přihlášky!$E$46,přihlášky!$H$46)</f>
        <v>Poledne František</v>
      </c>
      <c r="E51" s="130" t="str">
        <f>Startovky!E27</f>
        <v xml:space="preserve">Tábor  </v>
      </c>
      <c r="F51" s="16">
        <f>věž!H26</f>
        <v>20.41</v>
      </c>
      <c r="G51" s="191" t="str">
        <f>'100m'!H26</f>
        <v>diskval.</v>
      </c>
      <c r="H51" s="189" t="str">
        <f t="shared" si="3"/>
        <v>diskval.</v>
      </c>
      <c r="J51" s="8"/>
      <c r="K51" s="12"/>
      <c r="L51" s="8"/>
      <c r="M51" s="12"/>
      <c r="N51" s="105"/>
      <c r="O51" s="40"/>
      <c r="P51" s="13"/>
      <c r="Q51" s="13"/>
      <c r="R51" s="108"/>
      <c r="S51" s="8"/>
    </row>
    <row r="52" spans="1:19" ht="12.75" customHeight="1" thickBot="1" x14ac:dyDescent="0.25">
      <c r="A52" s="37" t="e">
        <f t="shared" si="2"/>
        <v>#VALUE!</v>
      </c>
      <c r="C52" s="173">
        <v>29</v>
      </c>
      <c r="D52" s="181" t="str">
        <f>IF(přihlášky!$F$21="X",přihlášky!$E$21,přihlášky!$H$21)</f>
        <v>Nestartuje</v>
      </c>
      <c r="E52" s="130" t="str">
        <f>Startovky!E32</f>
        <v xml:space="preserve">České Budějovice  </v>
      </c>
      <c r="F52" s="16" t="str">
        <f>věž!H31</f>
        <v>diskval.</v>
      </c>
      <c r="G52" s="191" t="str">
        <f>'100m'!H31</f>
        <v>diskval.</v>
      </c>
      <c r="H52" s="189" t="str">
        <f t="shared" si="3"/>
        <v>diskval.</v>
      </c>
      <c r="J52" s="8"/>
      <c r="K52" s="12"/>
      <c r="L52" s="8"/>
      <c r="M52" s="12"/>
      <c r="N52" s="105"/>
      <c r="O52" s="40"/>
      <c r="P52" s="13"/>
      <c r="Q52" s="13"/>
      <c r="R52" s="108"/>
      <c r="S52" s="8"/>
    </row>
    <row r="53" spans="1:19" ht="12.75" customHeight="1" thickBot="1" x14ac:dyDescent="0.25">
      <c r="A53" s="37" t="e">
        <f t="shared" si="2"/>
        <v>#VALUE!</v>
      </c>
      <c r="C53" s="173">
        <v>34</v>
      </c>
      <c r="D53" s="181" t="str">
        <f>IF(přihlášky!$F$86="X",přihlášky!$E$86,přihlášky!$H$86)</f>
        <v>Jiráň Marek</v>
      </c>
      <c r="E53" s="130" t="str">
        <f>Startovky!E37</f>
        <v xml:space="preserve">Prachatice  </v>
      </c>
      <c r="F53" s="16" t="str">
        <f>věž!H36</f>
        <v>diskval.</v>
      </c>
      <c r="G53" s="191" t="str">
        <f>'100m'!H36</f>
        <v>diskval.</v>
      </c>
      <c r="H53" s="189" t="str">
        <f t="shared" si="3"/>
        <v>diskval.</v>
      </c>
      <c r="J53" s="68"/>
      <c r="K53" s="68"/>
      <c r="L53" s="8"/>
      <c r="M53" s="8"/>
      <c r="N53" s="8"/>
      <c r="O53" s="8"/>
      <c r="P53" s="8"/>
      <c r="Q53" s="8"/>
      <c r="R53" s="110"/>
      <c r="S53" s="41"/>
    </row>
    <row r="54" spans="1:19" ht="12.75" customHeight="1" thickBot="1" x14ac:dyDescent="0.25">
      <c r="A54" s="37" t="e">
        <f t="shared" si="2"/>
        <v>#VALUE!</v>
      </c>
      <c r="C54" s="173">
        <v>36</v>
      </c>
      <c r="D54" s="181" t="str">
        <f>IF(přihlášky!$F$22="X",přihlášky!$E$22,přihlášky!$H$22)</f>
        <v>Nestartuje</v>
      </c>
      <c r="E54" s="130" t="str">
        <f>Startovky!E39</f>
        <v xml:space="preserve">České Budějovice  </v>
      </c>
      <c r="F54" s="16" t="str">
        <f>věž!H38</f>
        <v>diskval.</v>
      </c>
      <c r="G54" s="191">
        <f>'100m'!H38</f>
        <v>22.77</v>
      </c>
      <c r="H54" s="189" t="str">
        <f t="shared" si="3"/>
        <v>diskval.</v>
      </c>
      <c r="J54" s="8"/>
      <c r="K54" s="8"/>
      <c r="L54" s="8"/>
      <c r="M54" s="8"/>
      <c r="N54" s="8"/>
      <c r="O54" s="8"/>
      <c r="P54" s="8"/>
      <c r="Q54" s="8"/>
      <c r="R54" s="8"/>
      <c r="S54" s="8"/>
    </row>
    <row r="55" spans="1:19" ht="12.75" customHeight="1" thickBot="1" x14ac:dyDescent="0.25">
      <c r="A55" s="37" t="e">
        <f t="shared" si="2"/>
        <v>#VALUE!</v>
      </c>
      <c r="C55" s="173">
        <v>39</v>
      </c>
      <c r="D55" s="182" t="str">
        <f>IF(přihlášky!$F$61="X",přihlášky!$E$61,přihlášky!$H$61)</f>
        <v>Moučka Radek</v>
      </c>
      <c r="E55" s="130" t="str">
        <f>Startovky!E45</f>
        <v xml:space="preserve">Český Krumlov  </v>
      </c>
      <c r="F55" s="16" t="str">
        <f>věž!H41</f>
        <v>diskval.</v>
      </c>
      <c r="G55" s="191">
        <f>'100m'!H41</f>
        <v>23.14</v>
      </c>
      <c r="H55" s="189" t="str">
        <f t="shared" si="3"/>
        <v>diskval.</v>
      </c>
      <c r="J55" s="8"/>
      <c r="K55" s="107"/>
      <c r="L55" s="8"/>
      <c r="M55" s="8"/>
      <c r="N55" s="8"/>
      <c r="O55" s="8"/>
      <c r="P55" s="41"/>
      <c r="Q55" s="42"/>
      <c r="R55" s="8"/>
      <c r="S55" s="8"/>
    </row>
    <row r="56" spans="1:19" ht="12.75" customHeight="1" thickBot="1" x14ac:dyDescent="0.25">
      <c r="A56" s="37" t="e">
        <f t="shared" si="2"/>
        <v>#VALUE!</v>
      </c>
      <c r="C56" s="173">
        <v>42</v>
      </c>
      <c r="D56" s="182" t="str">
        <f>IF(přihlášky!$F$100="X",přihlášky!$E$100,přihlášky!$H$100)</f>
        <v>Nestartuje</v>
      </c>
      <c r="E56" s="130" t="str">
        <f>Startovky!E48</f>
        <v xml:space="preserve">Jindřichův Hradec  </v>
      </c>
      <c r="F56" s="16" t="str">
        <f>věž!H44</f>
        <v>diskval.</v>
      </c>
      <c r="G56" s="191">
        <f>'100m'!H44</f>
        <v>18.68</v>
      </c>
      <c r="H56" s="189" t="str">
        <f t="shared" si="3"/>
        <v>diskval.</v>
      </c>
      <c r="J56" s="8"/>
      <c r="K56" s="12"/>
      <c r="L56" s="8"/>
      <c r="M56" s="12"/>
      <c r="N56" s="105"/>
      <c r="O56" s="40"/>
      <c r="P56" s="13"/>
      <c r="Q56" s="13"/>
      <c r="R56" s="108"/>
      <c r="S56" s="8"/>
    </row>
    <row r="57" spans="1:19" ht="12.75" customHeight="1" thickBot="1" x14ac:dyDescent="0.25">
      <c r="A57" s="37" t="e">
        <f t="shared" si="2"/>
        <v>#VALUE!</v>
      </c>
      <c r="C57" s="173">
        <v>43</v>
      </c>
      <c r="D57" s="182" t="str">
        <f>IF(přihlášky!$F$23="X",přihlášky!$E$23,přihlášky!$H$23)</f>
        <v>Nestartuje</v>
      </c>
      <c r="E57" s="130" t="str">
        <f>Startovky!E49</f>
        <v xml:space="preserve">České Budějovice  </v>
      </c>
      <c r="F57" s="16" t="str">
        <f>věž!H45</f>
        <v>diskval.</v>
      </c>
      <c r="G57" s="191">
        <f>'100m'!H45</f>
        <v>21.82</v>
      </c>
      <c r="H57" s="189" t="str">
        <f t="shared" si="3"/>
        <v>diskval.</v>
      </c>
      <c r="J57" s="8"/>
      <c r="K57" s="12"/>
      <c r="L57" s="8"/>
      <c r="M57" s="12"/>
      <c r="N57" s="105"/>
      <c r="O57" s="40"/>
      <c r="P57" s="13"/>
      <c r="Q57" s="13"/>
      <c r="R57" s="108"/>
      <c r="S57" s="8"/>
    </row>
    <row r="58" spans="1:19" ht="12.75" customHeight="1" thickBot="1" x14ac:dyDescent="0.25">
      <c r="A58" s="37" t="e">
        <f t="shared" si="2"/>
        <v>#VALUE!</v>
      </c>
      <c r="C58" s="173">
        <v>44</v>
      </c>
      <c r="D58" s="182" t="str">
        <f>IF(přihlášky!$F$36="X",přihlášky!$E$36,přihlášky!$H$36)</f>
        <v>Nestartuje</v>
      </c>
      <c r="E58" s="130" t="str">
        <f>Startovky!E50</f>
        <v xml:space="preserve">Písek  </v>
      </c>
      <c r="F58" s="16" t="str">
        <f>věž!H46</f>
        <v>diskval.</v>
      </c>
      <c r="G58" s="191">
        <f>'100m'!H46</f>
        <v>20.82</v>
      </c>
      <c r="H58" s="189" t="str">
        <f t="shared" si="3"/>
        <v>diskval.</v>
      </c>
      <c r="J58" s="8"/>
      <c r="K58" s="12"/>
      <c r="L58" s="8"/>
      <c r="M58" s="12"/>
      <c r="N58" s="106"/>
      <c r="O58" s="40"/>
      <c r="P58" s="13"/>
      <c r="Q58" s="13"/>
      <c r="R58" s="108"/>
      <c r="S58" s="8"/>
    </row>
    <row r="59" spans="1:19" ht="12.75" customHeight="1" thickBot="1" x14ac:dyDescent="0.25">
      <c r="A59" s="37" t="e">
        <f t="shared" si="2"/>
        <v>#VALUE!</v>
      </c>
      <c r="C59" s="173">
        <v>46</v>
      </c>
      <c r="D59" s="182" t="str">
        <f>IF(přihlášky!$F$62="X",přihlášky!$E$62,přihlášky!$H$62)</f>
        <v>Nestartuje</v>
      </c>
      <c r="E59" s="130" t="str">
        <f>Startovky!E52</f>
        <v xml:space="preserve">Český Krumlov  </v>
      </c>
      <c r="F59" s="16" t="str">
        <f>věž!H48</f>
        <v>diskval.</v>
      </c>
      <c r="G59" s="191">
        <f>'100m'!H48</f>
        <v>21.51</v>
      </c>
      <c r="H59" s="189" t="str">
        <f t="shared" si="3"/>
        <v>diskval.</v>
      </c>
      <c r="J59" s="8"/>
      <c r="K59" s="12"/>
      <c r="L59" s="8"/>
      <c r="M59" s="12"/>
      <c r="N59" s="109"/>
      <c r="O59" s="40"/>
      <c r="P59" s="13"/>
      <c r="Q59" s="13"/>
      <c r="R59" s="108"/>
      <c r="S59" s="8"/>
    </row>
    <row r="60" spans="1:19" ht="12.75" customHeight="1" thickBot="1" x14ac:dyDescent="0.25">
      <c r="A60" s="37" t="e">
        <f t="shared" si="2"/>
        <v>#VALUE!</v>
      </c>
      <c r="C60" s="173">
        <v>54</v>
      </c>
      <c r="D60" s="182" t="str">
        <f>IF(přihlášky!$F$76="X",přihlášky!$E$76,přihlášky!$H$76)</f>
        <v>Hrach František</v>
      </c>
      <c r="E60" s="130" t="str">
        <f>Startovky!E60</f>
        <v xml:space="preserve">Strakonice  </v>
      </c>
      <c r="F60" s="16">
        <f>věž!H56</f>
        <v>23.65</v>
      </c>
      <c r="G60" s="191" t="str">
        <f>'100m'!H56</f>
        <v>diskval.</v>
      </c>
      <c r="H60" s="189" t="str">
        <f t="shared" si="3"/>
        <v>diskval.</v>
      </c>
      <c r="J60" s="8"/>
      <c r="K60" s="12"/>
      <c r="L60" s="8"/>
      <c r="M60" s="12"/>
      <c r="N60" s="105"/>
      <c r="O60" s="40"/>
      <c r="P60" s="13"/>
      <c r="Q60" s="13"/>
      <c r="R60" s="108"/>
      <c r="S60" s="8"/>
    </row>
    <row r="61" spans="1:19" ht="12.75" customHeight="1" thickBot="1" x14ac:dyDescent="0.25">
      <c r="A61" s="37" t="e">
        <f t="shared" si="2"/>
        <v>#VALUE!</v>
      </c>
      <c r="C61" s="173">
        <v>56</v>
      </c>
      <c r="D61" s="182" t="str">
        <f>IF(přihlášky!$F$102="X",přihlášky!$E$102,přihlášky!$H$102)</f>
        <v>Poukar Jaroslav</v>
      </c>
      <c r="E61" s="130" t="str">
        <f>Startovky!E62</f>
        <v xml:space="preserve">Jindřichův Hradec  </v>
      </c>
      <c r="F61" s="16">
        <f>věž!H58</f>
        <v>25.25</v>
      </c>
      <c r="G61" s="191" t="str">
        <f>'100m'!H58</f>
        <v>diskval.</v>
      </c>
      <c r="H61" s="189" t="str">
        <f t="shared" si="3"/>
        <v>diskval.</v>
      </c>
      <c r="J61" s="8"/>
      <c r="K61" s="12"/>
      <c r="L61" s="8"/>
      <c r="M61" s="12"/>
      <c r="N61" s="105"/>
      <c r="O61" s="40"/>
      <c r="P61" s="13"/>
      <c r="Q61" s="13"/>
      <c r="R61" s="108"/>
      <c r="S61" s="8"/>
    </row>
    <row r="62" spans="1:19" ht="12.75" customHeight="1" thickBot="1" x14ac:dyDescent="0.25">
      <c r="A62" s="37" t="e">
        <f t="shared" si="2"/>
        <v>#VALUE!</v>
      </c>
      <c r="C62" s="173">
        <v>57</v>
      </c>
      <c r="D62" s="182" t="str">
        <f>IF(přihlášky!$F$25="X",přihlášky!$E$25,přihlášky!$H$25)</f>
        <v>Zbyněk Koudelka</v>
      </c>
      <c r="E62" s="130" t="str">
        <f>Startovky!E63</f>
        <v xml:space="preserve">České Budějovice  </v>
      </c>
      <c r="F62" s="16">
        <f>věž!H59</f>
        <v>23.42</v>
      </c>
      <c r="G62" s="191" t="str">
        <f>'100m'!H59</f>
        <v>diskval.</v>
      </c>
      <c r="H62" s="189" t="str">
        <f t="shared" si="3"/>
        <v>diskval.</v>
      </c>
      <c r="J62" s="68"/>
      <c r="K62" s="68"/>
      <c r="L62" s="8"/>
      <c r="M62" s="8"/>
      <c r="N62" s="8"/>
      <c r="O62" s="8"/>
      <c r="P62" s="8"/>
      <c r="Q62" s="8"/>
      <c r="R62" s="110"/>
      <c r="S62" s="41"/>
    </row>
    <row r="63" spans="1:19" ht="12.75" customHeight="1" thickBot="1" x14ac:dyDescent="0.25">
      <c r="A63" s="37" t="e">
        <f t="shared" si="2"/>
        <v>#VALUE!</v>
      </c>
      <c r="C63" s="173">
        <v>58</v>
      </c>
      <c r="D63" s="182" t="str">
        <f>IF(přihlášky!$F$38="X",přihlášky!$E$38,přihlášky!$H$38)</f>
        <v>Nestartuje</v>
      </c>
      <c r="E63" s="130" t="str">
        <f>Startovky!E64</f>
        <v xml:space="preserve">Písek  </v>
      </c>
      <c r="F63" s="16" t="str">
        <f>věž!H60</f>
        <v>diskval.</v>
      </c>
      <c r="G63" s="191">
        <f>'100m'!H60</f>
        <v>21.21</v>
      </c>
      <c r="H63" s="189" t="str">
        <f t="shared" si="3"/>
        <v>diskval.</v>
      </c>
    </row>
    <row r="64" spans="1:19" ht="12.75" customHeight="1" thickBot="1" x14ac:dyDescent="0.25">
      <c r="A64" s="37" t="e">
        <f t="shared" si="2"/>
        <v>#VALUE!</v>
      </c>
      <c r="C64" s="173">
        <v>59</v>
      </c>
      <c r="D64" s="182" t="str">
        <f>IF(přihlášky!$F$51="X",přihlášky!$E$51,přihlášky!$H$51)</f>
        <v>Nestartuje</v>
      </c>
      <c r="E64" s="130" t="str">
        <f>Startovky!E65</f>
        <v xml:space="preserve">Tábor  </v>
      </c>
      <c r="F64" s="16" t="str">
        <f>věž!H61</f>
        <v>diskval.</v>
      </c>
      <c r="G64" s="191" t="str">
        <f>'100m'!H61</f>
        <v>diskval.</v>
      </c>
      <c r="H64" s="189" t="str">
        <f t="shared" si="3"/>
        <v>diskval.</v>
      </c>
    </row>
    <row r="65" spans="1:8" ht="12.75" customHeight="1" thickBot="1" x14ac:dyDescent="0.3">
      <c r="A65" s="37" t="e">
        <f t="shared" si="2"/>
        <v>#VALUE!</v>
      </c>
      <c r="C65" s="173">
        <v>61</v>
      </c>
      <c r="D65" s="184" t="str">
        <f>IF(přihlášky!$F$77="X",přihlášky!$E$77,přihlášky!$H$77)</f>
        <v>Nestartuje</v>
      </c>
      <c r="E65" s="130" t="str">
        <f>Startovky!E67</f>
        <v xml:space="preserve">Strakonice  </v>
      </c>
      <c r="F65" s="16" t="str">
        <f>věž!H63</f>
        <v>diskval.</v>
      </c>
      <c r="G65" s="191">
        <f>'100m'!H63</f>
        <v>23.7</v>
      </c>
      <c r="H65" s="189" t="str">
        <f t="shared" si="3"/>
        <v>diskval.</v>
      </c>
    </row>
    <row r="66" spans="1:8" ht="12.75" customHeight="1" thickBot="1" x14ac:dyDescent="0.25">
      <c r="A66" s="37" t="e">
        <f t="shared" si="2"/>
        <v>#VALUE!</v>
      </c>
      <c r="C66" s="173">
        <v>62</v>
      </c>
      <c r="D66" s="182" t="str">
        <f>IF(přihlášky!$F$90="X",přihlášky!$E$90,přihlášky!$H$90)</f>
        <v>Nestartuje</v>
      </c>
      <c r="E66" s="130" t="str">
        <f>Startovky!E68</f>
        <v xml:space="preserve">Prachatice  </v>
      </c>
      <c r="F66" s="16" t="str">
        <f>věž!H64</f>
        <v>diskval.</v>
      </c>
      <c r="G66" s="191" t="str">
        <f>'100m'!H64</f>
        <v>diskval.</v>
      </c>
      <c r="H66" s="189" t="str">
        <f t="shared" si="3"/>
        <v>diskval.</v>
      </c>
    </row>
    <row r="67" spans="1:8" ht="12.75" customHeight="1" thickBot="1" x14ac:dyDescent="0.25">
      <c r="A67" s="37" t="e">
        <f t="shared" si="2"/>
        <v>#VALUE!</v>
      </c>
      <c r="C67" s="173">
        <v>63</v>
      </c>
      <c r="D67" s="182" t="str">
        <f>IF(přihlášky!$F$103="X",přihlášky!$E$103,přihlášky!$H$103)</f>
        <v>Nestartuje</v>
      </c>
      <c r="E67" s="130" t="str">
        <f>Startovky!E69</f>
        <v xml:space="preserve">Jindřichův Hradec  </v>
      </c>
      <c r="F67" s="16" t="str">
        <f>věž!H65</f>
        <v>diskval.</v>
      </c>
      <c r="G67" s="191">
        <f>'100m'!H65</f>
        <v>24</v>
      </c>
      <c r="H67" s="189" t="str">
        <f t="shared" ref="H67:H98" si="4">IF(OR(F67="diskval.",G67="diskval."),"diskval.",F67+G67)</f>
        <v>diskval.</v>
      </c>
    </row>
    <row r="68" spans="1:8" ht="12.75" customHeight="1" thickBot="1" x14ac:dyDescent="0.25">
      <c r="A68" s="37" t="e">
        <f t="shared" si="2"/>
        <v>#VALUE!</v>
      </c>
      <c r="C68" s="173">
        <v>65</v>
      </c>
      <c r="D68" s="182" t="str">
        <f>IF(přihlášky!$F$39="X",přihlášky!$E$39,přihlášky!$H$39)</f>
        <v>Nestartuje</v>
      </c>
      <c r="E68" s="130" t="str">
        <f>Startovky!E71</f>
        <v xml:space="preserve">Písek  </v>
      </c>
      <c r="F68" s="16" t="str">
        <f>věž!H67</f>
        <v>diskval.</v>
      </c>
      <c r="G68" s="191">
        <f>'100m'!H67</f>
        <v>24.37</v>
      </c>
      <c r="H68" s="189" t="str">
        <f t="shared" si="4"/>
        <v>diskval.</v>
      </c>
    </row>
    <row r="69" spans="1:8" ht="12.75" customHeight="1" thickBot="1" x14ac:dyDescent="0.25">
      <c r="A69" s="37" t="e">
        <f t="shared" si="2"/>
        <v>#VALUE!</v>
      </c>
      <c r="C69" s="173">
        <v>66</v>
      </c>
      <c r="D69" s="182" t="str">
        <f>IF(přihlášky!$F$52="X",přihlášky!$E$52,přihlášky!$H$52)</f>
        <v>Nestartuje</v>
      </c>
      <c r="E69" s="130" t="str">
        <f>Startovky!E72</f>
        <v xml:space="preserve">Tábor  </v>
      </c>
      <c r="F69" s="16" t="str">
        <f>věž!H68</f>
        <v>diskval.</v>
      </c>
      <c r="G69" s="191">
        <f>'100m'!H68</f>
        <v>19.95</v>
      </c>
      <c r="H69" s="189" t="str">
        <f t="shared" si="4"/>
        <v>diskval.</v>
      </c>
    </row>
    <row r="70" spans="1:8" ht="12.75" customHeight="1" thickBot="1" x14ac:dyDescent="0.25">
      <c r="A70" s="37" t="e">
        <f t="shared" si="2"/>
        <v>#VALUE!</v>
      </c>
      <c r="C70" s="173">
        <v>68</v>
      </c>
      <c r="D70" s="182" t="str">
        <f>IF(přihlášky!$F$78="X",přihlášky!$E$78,přihlášky!$H$78)</f>
        <v>Nestartuje</v>
      </c>
      <c r="E70" s="130" t="str">
        <f>Startovky!E74</f>
        <v xml:space="preserve">Strakonice  </v>
      </c>
      <c r="F70" s="16" t="str">
        <f>věž!H70</f>
        <v>diskval.</v>
      </c>
      <c r="G70" s="191" t="str">
        <f>'100m'!H70</f>
        <v>diskval.</v>
      </c>
      <c r="H70" s="189" t="str">
        <f t="shared" si="4"/>
        <v>diskval.</v>
      </c>
    </row>
    <row r="71" spans="1:8" ht="15.75" thickBot="1" x14ac:dyDescent="0.25">
      <c r="A71" s="37" t="e">
        <f t="shared" si="2"/>
        <v>#VALUE!</v>
      </c>
      <c r="C71" s="173">
        <v>69</v>
      </c>
      <c r="D71" s="182" t="str">
        <f>IF(přihlášky!$F$91="X",přihlášky!$E$91,přihlášky!$H$91)</f>
        <v>Nestartuje</v>
      </c>
      <c r="E71" s="130" t="str">
        <f>Startovky!E75</f>
        <v xml:space="preserve">Prachatice  </v>
      </c>
      <c r="F71" s="16" t="str">
        <f>věž!H71</f>
        <v>diskval.</v>
      </c>
      <c r="G71" s="191" t="str">
        <f>'100m'!H71</f>
        <v>diskval.</v>
      </c>
      <c r="H71" s="189" t="str">
        <f t="shared" si="4"/>
        <v>diskval.</v>
      </c>
    </row>
    <row r="72" spans="1:8" ht="15.75" thickBot="1" x14ac:dyDescent="0.25">
      <c r="A72" s="37" t="e">
        <f t="shared" si="2"/>
        <v>#VALUE!</v>
      </c>
      <c r="C72" s="174">
        <v>70</v>
      </c>
      <c r="D72" s="74" t="str">
        <f>IF(přihlášky!$F$104="X",přihlášky!$E$104,přihlášky!$H$104)</f>
        <v>Nestartuje</v>
      </c>
      <c r="E72" s="131" t="str">
        <f>Startovky!E76</f>
        <v xml:space="preserve">Jindřichův Hradec  </v>
      </c>
      <c r="F72" s="16" t="str">
        <f>věž!H72</f>
        <v>diskval.</v>
      </c>
      <c r="G72" s="191" t="str">
        <f>'100m'!H72</f>
        <v>diskval.</v>
      </c>
      <c r="H72" s="190" t="str">
        <f t="shared" si="4"/>
        <v>diskval.</v>
      </c>
    </row>
  </sheetData>
  <sortState ref="A3:H72">
    <sortCondition ref="A3:A72"/>
  </sortState>
  <mergeCells count="2">
    <mergeCell ref="C1:H1"/>
    <mergeCell ref="M3:S9"/>
  </mergeCells>
  <pageMargins left="0.23622047244094491" right="0.23622047244094491" top="0.74803149606299213" bottom="0.74803149606299213" header="0.31496062992125984" footer="0.31496062992125984"/>
  <pageSetup paperSize="9" scale="79" fitToWidth="0" fitToHeight="0" orientation="portrait" horizontalDpi="4294967293" r:id="rId1"/>
  <colBreaks count="1" manualBreakCount="1">
    <brk id="8" max="7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H17"/>
  <sheetViews>
    <sheetView view="pageBreakPreview" topLeftCell="A2" zoomScale="190" zoomScaleNormal="100" zoomScaleSheetLayoutView="190" workbookViewId="0">
      <selection activeCell="F10" sqref="F10"/>
    </sheetView>
  </sheetViews>
  <sheetFormatPr defaultRowHeight="12.75" x14ac:dyDescent="0.2"/>
  <cols>
    <col min="4" max="4" width="18.5703125" customWidth="1"/>
    <col min="7" max="7" width="10.140625" customWidth="1"/>
  </cols>
  <sheetData>
    <row r="3" spans="3:8" x14ac:dyDescent="0.2">
      <c r="C3" s="221" t="s">
        <v>53</v>
      </c>
      <c r="D3" s="221"/>
      <c r="E3" s="221"/>
      <c r="F3" s="221"/>
      <c r="G3" s="221"/>
      <c r="H3" s="221"/>
    </row>
    <row r="4" spans="3:8" x14ac:dyDescent="0.2">
      <c r="C4" s="222"/>
      <c r="D4" s="222"/>
      <c r="E4" s="222"/>
      <c r="F4" s="222"/>
      <c r="G4" s="222"/>
      <c r="H4" s="222"/>
    </row>
    <row r="5" spans="3:8" x14ac:dyDescent="0.2">
      <c r="C5" s="43"/>
      <c r="D5" s="43" t="s">
        <v>31</v>
      </c>
      <c r="E5" s="79" t="s">
        <v>28</v>
      </c>
      <c r="F5" s="79" t="s">
        <v>29</v>
      </c>
      <c r="G5" s="79" t="s">
        <v>30</v>
      </c>
      <c r="H5" s="80" t="s">
        <v>45</v>
      </c>
    </row>
    <row r="6" spans="3:8" x14ac:dyDescent="0.2">
      <c r="C6" s="43">
        <v>1</v>
      </c>
      <c r="D6" s="44" t="str">
        <f>přihlášky!C7</f>
        <v xml:space="preserve">České Budějovice  </v>
      </c>
      <c r="E6" s="133">
        <v>25.83</v>
      </c>
      <c r="F6" s="133">
        <v>28.23</v>
      </c>
      <c r="G6" s="2">
        <f t="shared" ref="G6:G12" si="0">IF(AND(E6=0,F6=0),"diskval.",IF(AND(E6&gt;0,F6&gt;0),MIN(E6:F6),IF(E6&gt;0,E6,F6)))</f>
        <v>25.83</v>
      </c>
      <c r="H6" s="132">
        <v>3</v>
      </c>
    </row>
    <row r="7" spans="3:8" ht="12.75" customHeight="1" x14ac:dyDescent="0.2">
      <c r="C7" s="43">
        <v>2</v>
      </c>
      <c r="D7" s="44" t="str">
        <f>přihlášky!C8</f>
        <v xml:space="preserve">Písek  </v>
      </c>
      <c r="E7" s="133">
        <v>35.26</v>
      </c>
      <c r="F7" s="133">
        <v>999</v>
      </c>
      <c r="G7" s="2">
        <f t="shared" si="0"/>
        <v>35.26</v>
      </c>
      <c r="H7" s="132">
        <v>7</v>
      </c>
    </row>
    <row r="8" spans="3:8" x14ac:dyDescent="0.2">
      <c r="C8" s="43">
        <v>3</v>
      </c>
      <c r="D8" s="44" t="str">
        <f>přihlášky!C9</f>
        <v xml:space="preserve">Tábor  </v>
      </c>
      <c r="E8" s="133">
        <v>25.69</v>
      </c>
      <c r="F8" s="133">
        <v>26.73</v>
      </c>
      <c r="G8" s="2">
        <f t="shared" si="0"/>
        <v>25.69</v>
      </c>
      <c r="H8" s="132">
        <v>2</v>
      </c>
    </row>
    <row r="9" spans="3:8" ht="12.75" customHeight="1" x14ac:dyDescent="0.2">
      <c r="C9" s="43">
        <v>4</v>
      </c>
      <c r="D9" s="44" t="str">
        <f>přihlášky!C10</f>
        <v xml:space="preserve">Český Krumlov  </v>
      </c>
      <c r="E9" s="133">
        <v>37.79</v>
      </c>
      <c r="F9" s="133">
        <v>30.52</v>
      </c>
      <c r="G9" s="2">
        <f t="shared" si="0"/>
        <v>30.52</v>
      </c>
      <c r="H9" s="132">
        <v>6</v>
      </c>
    </row>
    <row r="10" spans="3:8" ht="12.75" customHeight="1" x14ac:dyDescent="0.2">
      <c r="C10" s="43">
        <v>5</v>
      </c>
      <c r="D10" s="44" t="str">
        <f>přihlášky!C11</f>
        <v xml:space="preserve">Strakonice  </v>
      </c>
      <c r="E10" s="133">
        <v>999</v>
      </c>
      <c r="F10" s="133">
        <v>29.57</v>
      </c>
      <c r="G10" s="2">
        <f t="shared" si="0"/>
        <v>29.57</v>
      </c>
      <c r="H10" s="132">
        <v>4</v>
      </c>
    </row>
    <row r="11" spans="3:8" x14ac:dyDescent="0.2">
      <c r="C11" s="43">
        <v>6</v>
      </c>
      <c r="D11" s="44" t="str">
        <f>přihlášky!C12</f>
        <v xml:space="preserve">Prachatice  </v>
      </c>
      <c r="E11" s="133">
        <v>999</v>
      </c>
      <c r="F11" s="133">
        <v>30.18</v>
      </c>
      <c r="G11" s="2">
        <f t="shared" si="0"/>
        <v>30.18</v>
      </c>
      <c r="H11" s="132">
        <v>5</v>
      </c>
    </row>
    <row r="12" spans="3:8" ht="12.75" customHeight="1" x14ac:dyDescent="0.2">
      <c r="C12" s="43">
        <v>7</v>
      </c>
      <c r="D12" s="44" t="str">
        <f>přihlášky!C13</f>
        <v xml:space="preserve">Jindřichův Hradec  </v>
      </c>
      <c r="E12" s="133">
        <v>23.41</v>
      </c>
      <c r="F12" s="133">
        <v>27.79</v>
      </c>
      <c r="G12" s="2">
        <f t="shared" si="0"/>
        <v>23.41</v>
      </c>
      <c r="H12" s="132">
        <v>1</v>
      </c>
    </row>
    <row r="14" spans="3:8" ht="12.75" customHeight="1" x14ac:dyDescent="0.2">
      <c r="C14" s="223" t="s">
        <v>48</v>
      </c>
      <c r="D14" s="224"/>
      <c r="E14" s="224"/>
      <c r="F14" s="224"/>
      <c r="G14" s="224"/>
      <c r="H14" s="224"/>
    </row>
    <row r="15" spans="3:8" x14ac:dyDescent="0.2">
      <c r="C15" s="224"/>
      <c r="D15" s="224"/>
      <c r="E15" s="224"/>
      <c r="F15" s="224"/>
      <c r="G15" s="224"/>
      <c r="H15" s="224"/>
    </row>
    <row r="16" spans="3:8" x14ac:dyDescent="0.2">
      <c r="C16" s="224"/>
      <c r="D16" s="224"/>
      <c r="E16" s="224"/>
      <c r="F16" s="224"/>
      <c r="G16" s="224"/>
      <c r="H16" s="224"/>
    </row>
    <row r="17" spans="3:8" x14ac:dyDescent="0.2">
      <c r="C17" s="224"/>
      <c r="D17" s="224"/>
      <c r="E17" s="224"/>
      <c r="F17" s="224"/>
      <c r="G17" s="224"/>
      <c r="H17" s="224"/>
    </row>
  </sheetData>
  <sortState ref="C6:H12">
    <sortCondition ref="C6:C12"/>
  </sortState>
  <mergeCells count="2">
    <mergeCell ref="C3:H4"/>
    <mergeCell ref="C14:H17"/>
  </mergeCells>
  <pageMargins left="0.70866141732283472" right="0.70866141732283472" top="0.78740157480314965" bottom="0.78740157480314965" header="0.31496062992125984" footer="0.31496062992125984"/>
  <pageSetup paperSize="9" scale="200" orientation="landscape"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I17"/>
  <sheetViews>
    <sheetView view="pageBreakPreview" zoomScaleNormal="100" zoomScaleSheetLayoutView="100" workbookViewId="0">
      <selection activeCell="G25" sqref="G25"/>
    </sheetView>
  </sheetViews>
  <sheetFormatPr defaultRowHeight="12.75" x14ac:dyDescent="0.2"/>
  <cols>
    <col min="4" max="4" width="18.28515625" customWidth="1"/>
    <col min="7" max="7" width="10.5703125" customWidth="1"/>
  </cols>
  <sheetData>
    <row r="3" spans="3:9" x14ac:dyDescent="0.2">
      <c r="C3" s="221" t="s">
        <v>54</v>
      </c>
      <c r="D3" s="221"/>
      <c r="E3" s="221"/>
      <c r="F3" s="221"/>
      <c r="G3" s="221"/>
      <c r="H3" s="221"/>
    </row>
    <row r="4" spans="3:9" x14ac:dyDescent="0.2">
      <c r="C4" s="222"/>
      <c r="D4" s="222"/>
      <c r="E4" s="222"/>
      <c r="F4" s="222"/>
      <c r="G4" s="222"/>
      <c r="H4" s="222"/>
    </row>
    <row r="5" spans="3:9" x14ac:dyDescent="0.2">
      <c r="C5" s="43"/>
      <c r="D5" s="43" t="s">
        <v>31</v>
      </c>
      <c r="E5" s="43" t="s">
        <v>28</v>
      </c>
      <c r="F5" s="43" t="s">
        <v>29</v>
      </c>
      <c r="G5" s="43" t="s">
        <v>30</v>
      </c>
      <c r="H5" s="81" t="s">
        <v>45</v>
      </c>
    </row>
    <row r="6" spans="3:9" x14ac:dyDescent="0.2">
      <c r="C6" s="43">
        <v>1</v>
      </c>
      <c r="D6" s="44" t="str">
        <f>přihlášky!C7</f>
        <v xml:space="preserve">České Budějovice  </v>
      </c>
      <c r="E6" s="133">
        <v>68.14</v>
      </c>
      <c r="F6" s="133">
        <v>62.65</v>
      </c>
      <c r="G6" s="2">
        <f>IF(AND(E6=0,F6=0),"diskval.",IF(AND(E6&gt;0,F6&gt;0),MIN(E6:F6),IF(E6&gt;0,E6,F6)))</f>
        <v>62.65</v>
      </c>
      <c r="H6" s="132">
        <v>3</v>
      </c>
      <c r="I6" s="67"/>
    </row>
    <row r="7" spans="3:9" x14ac:dyDescent="0.2">
      <c r="C7" s="43">
        <v>2</v>
      </c>
      <c r="D7" s="44" t="str">
        <f>přihlášky!C8</f>
        <v xml:space="preserve">Písek  </v>
      </c>
      <c r="E7" s="133"/>
      <c r="F7" s="133">
        <v>73.489999999999995</v>
      </c>
      <c r="G7" s="2">
        <f t="shared" ref="G7:G12" si="0">IF(AND(E7=0,F7=0),"diskval.",IF(AND(E7&gt;0,F7&gt;0),MIN(E7:F7),IF(E7&gt;0,E7,F7)))</f>
        <v>73.489999999999995</v>
      </c>
      <c r="H7" s="132">
        <v>7</v>
      </c>
    </row>
    <row r="8" spans="3:9" x14ac:dyDescent="0.2">
      <c r="C8" s="43">
        <v>3</v>
      </c>
      <c r="D8" s="44" t="str">
        <f>přihlášky!C9</f>
        <v xml:space="preserve">Tábor  </v>
      </c>
      <c r="E8" s="133">
        <v>65.27</v>
      </c>
      <c r="F8" s="133"/>
      <c r="G8" s="2">
        <f t="shared" si="0"/>
        <v>65.27</v>
      </c>
      <c r="H8" s="132">
        <v>4</v>
      </c>
    </row>
    <row r="9" spans="3:9" x14ac:dyDescent="0.2">
      <c r="C9" s="43">
        <v>4</v>
      </c>
      <c r="D9" s="44" t="str">
        <f>přihlášky!C10</f>
        <v xml:space="preserve">Český Krumlov  </v>
      </c>
      <c r="E9" s="133">
        <v>68.11</v>
      </c>
      <c r="F9" s="133">
        <v>75.84</v>
      </c>
      <c r="G9" s="2">
        <f t="shared" si="0"/>
        <v>68.11</v>
      </c>
      <c r="H9" s="132">
        <v>5</v>
      </c>
    </row>
    <row r="10" spans="3:9" ht="12.75" customHeight="1" x14ac:dyDescent="0.2">
      <c r="C10" s="43">
        <v>5</v>
      </c>
      <c r="D10" s="44" t="str">
        <f>přihlášky!C11</f>
        <v xml:space="preserve">Strakonice  </v>
      </c>
      <c r="E10" s="133">
        <v>62.21</v>
      </c>
      <c r="F10" s="133">
        <v>70.3</v>
      </c>
      <c r="G10" s="2">
        <f t="shared" si="0"/>
        <v>62.21</v>
      </c>
      <c r="H10" s="132">
        <v>2</v>
      </c>
    </row>
    <row r="11" spans="3:9" x14ac:dyDescent="0.2">
      <c r="C11" s="43">
        <v>6</v>
      </c>
      <c r="D11" s="44" t="str">
        <f>přihlášky!C12</f>
        <v xml:space="preserve">Prachatice  </v>
      </c>
      <c r="E11" s="133">
        <v>68.91</v>
      </c>
      <c r="F11" s="133"/>
      <c r="G11" s="2">
        <f t="shared" si="0"/>
        <v>68.91</v>
      </c>
      <c r="H11" s="132">
        <v>6</v>
      </c>
    </row>
    <row r="12" spans="3:9" ht="12.75" customHeight="1" x14ac:dyDescent="0.2">
      <c r="C12" s="43">
        <v>7</v>
      </c>
      <c r="D12" s="44" t="str">
        <f>přihlášky!C13</f>
        <v xml:space="preserve">Jindřichův Hradec  </v>
      </c>
      <c r="E12" s="133">
        <v>61.54</v>
      </c>
      <c r="F12" s="133"/>
      <c r="G12" s="2">
        <f t="shared" si="0"/>
        <v>61.54</v>
      </c>
      <c r="H12" s="132">
        <v>1</v>
      </c>
    </row>
    <row r="14" spans="3:9" ht="12.75" customHeight="1" x14ac:dyDescent="0.2">
      <c r="C14" s="223" t="s">
        <v>47</v>
      </c>
      <c r="D14" s="224"/>
      <c r="E14" s="224"/>
      <c r="F14" s="224"/>
      <c r="G14" s="224"/>
      <c r="H14" s="224"/>
    </row>
    <row r="15" spans="3:9" ht="12.75" customHeight="1" x14ac:dyDescent="0.2">
      <c r="C15" s="224"/>
      <c r="D15" s="224"/>
      <c r="E15" s="224"/>
      <c r="F15" s="224"/>
      <c r="G15" s="224"/>
      <c r="H15" s="224"/>
    </row>
    <row r="16" spans="3:9" x14ac:dyDescent="0.2">
      <c r="C16" s="224"/>
      <c r="D16" s="224"/>
      <c r="E16" s="224"/>
      <c r="F16" s="224"/>
      <c r="G16" s="224"/>
      <c r="H16" s="224"/>
    </row>
    <row r="17" spans="3:8" x14ac:dyDescent="0.2">
      <c r="C17" s="224"/>
      <c r="D17" s="224"/>
      <c r="E17" s="224"/>
      <c r="F17" s="224"/>
      <c r="G17" s="224"/>
      <c r="H17" s="224"/>
    </row>
  </sheetData>
  <mergeCells count="2">
    <mergeCell ref="C3:H4"/>
    <mergeCell ref="C14:H17"/>
  </mergeCells>
  <pageMargins left="0.70866141732283472" right="0.70866141732283472" top="0.78740157480314965" bottom="0.78740157480314965" header="0.31496062992125984" footer="0.31496062992125984"/>
  <pageSetup paperSize="9" scale="200" orientation="landscape"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22"/>
  <sheetViews>
    <sheetView view="pageBreakPreview" zoomScaleNormal="100" zoomScaleSheetLayoutView="100" workbookViewId="0">
      <selection activeCell="K8" sqref="K8"/>
    </sheetView>
  </sheetViews>
  <sheetFormatPr defaultRowHeight="12.75" x14ac:dyDescent="0.2"/>
  <cols>
    <col min="2" max="2" width="0.85546875" customWidth="1"/>
    <col min="3" max="3" width="18.140625" customWidth="1"/>
    <col min="4" max="4" width="9.140625" customWidth="1"/>
    <col min="6" max="6" width="9.140625" customWidth="1"/>
    <col min="8" max="8" width="13" customWidth="1"/>
  </cols>
  <sheetData>
    <row r="3" spans="1:10" x14ac:dyDescent="0.2">
      <c r="A3" s="11"/>
      <c r="B3" s="11"/>
      <c r="C3" s="11"/>
      <c r="D3" s="11"/>
      <c r="E3" s="11"/>
      <c r="F3" s="11"/>
      <c r="G3" s="11"/>
      <c r="H3" s="11"/>
      <c r="I3" s="11"/>
      <c r="J3" s="11"/>
    </row>
    <row r="4" spans="1:10" ht="13.5" thickBot="1" x14ac:dyDescent="0.25">
      <c r="A4" s="11"/>
      <c r="B4" s="127"/>
      <c r="C4" s="127"/>
      <c r="D4" s="127"/>
      <c r="E4" s="127"/>
      <c r="F4" s="127"/>
      <c r="G4" s="127"/>
      <c r="H4" s="127"/>
      <c r="I4" s="127"/>
      <c r="J4" s="11"/>
    </row>
    <row r="5" spans="1:10" ht="13.5" thickBot="1" x14ac:dyDescent="0.25">
      <c r="A5" s="14" t="s">
        <v>26</v>
      </c>
      <c r="B5" s="128"/>
      <c r="C5" s="47" t="s">
        <v>31</v>
      </c>
      <c r="D5" s="46" t="s">
        <v>32</v>
      </c>
      <c r="E5" s="46" t="s">
        <v>11</v>
      </c>
      <c r="F5" s="46" t="s">
        <v>40</v>
      </c>
      <c r="G5" s="49" t="s">
        <v>33</v>
      </c>
      <c r="H5" s="50" t="s">
        <v>34</v>
      </c>
      <c r="I5" s="78" t="s">
        <v>41</v>
      </c>
    </row>
    <row r="6" spans="1:10" ht="13.5" thickBot="1" x14ac:dyDescent="0.25">
      <c r="A6" s="45">
        <v>1</v>
      </c>
      <c r="B6" s="90"/>
      <c r="C6" s="125" t="str">
        <f>přihlášky!C13</f>
        <v xml:space="preserve">Jindřichův Hradec  </v>
      </c>
      <c r="D6" s="58">
        <f>věž!K64</f>
        <v>1</v>
      </c>
      <c r="E6" s="58">
        <f>'100m'!K64</f>
        <v>1</v>
      </c>
      <c r="F6" s="58">
        <f>štafeta!H12</f>
        <v>1</v>
      </c>
      <c r="G6" s="59">
        <f>útok!H12</f>
        <v>1</v>
      </c>
      <c r="H6" s="64">
        <f t="shared" ref="H6:H12" si="0">SUM(D6:G6)</f>
        <v>4</v>
      </c>
      <c r="I6" s="77">
        <v>1</v>
      </c>
    </row>
    <row r="7" spans="1:10" ht="13.5" thickBot="1" x14ac:dyDescent="0.25">
      <c r="A7" s="38">
        <v>2</v>
      </c>
      <c r="B7" s="90"/>
      <c r="C7" s="48" t="str">
        <f>přihlášky!C7</f>
        <v xml:space="preserve">České Budějovice  </v>
      </c>
      <c r="D7" s="205">
        <f>věž!K10</f>
        <v>2</v>
      </c>
      <c r="E7" s="205">
        <f>'100m'!K10</f>
        <v>3</v>
      </c>
      <c r="F7" s="60">
        <f>štafeta!H6</f>
        <v>3</v>
      </c>
      <c r="G7" s="61">
        <f>útok!H6</f>
        <v>3</v>
      </c>
      <c r="H7" s="65">
        <f t="shared" si="0"/>
        <v>11</v>
      </c>
      <c r="I7" s="77">
        <v>2</v>
      </c>
    </row>
    <row r="8" spans="1:10" ht="13.5" thickBot="1" x14ac:dyDescent="0.25">
      <c r="A8" s="38">
        <v>3</v>
      </c>
      <c r="B8" s="90"/>
      <c r="C8" s="48" t="str">
        <f>přihlášky!C11</f>
        <v xml:space="preserve">Strakonice  </v>
      </c>
      <c r="D8" s="60">
        <f>věž!K46</f>
        <v>3</v>
      </c>
      <c r="E8" s="60">
        <f>'100m'!K46</f>
        <v>2</v>
      </c>
      <c r="F8" s="60">
        <f>štafeta!H10</f>
        <v>2</v>
      </c>
      <c r="G8" s="61">
        <f>útok!H10</f>
        <v>4</v>
      </c>
      <c r="H8" s="65">
        <f t="shared" si="0"/>
        <v>11</v>
      </c>
      <c r="I8" s="77">
        <v>3</v>
      </c>
    </row>
    <row r="9" spans="1:10" ht="13.5" thickBot="1" x14ac:dyDescent="0.25">
      <c r="A9" s="38">
        <v>4</v>
      </c>
      <c r="B9" s="90"/>
      <c r="C9" s="48" t="str">
        <f>přihlášky!C9</f>
        <v xml:space="preserve">Tábor  </v>
      </c>
      <c r="D9" s="60">
        <f>věž!K28</f>
        <v>4</v>
      </c>
      <c r="E9" s="60">
        <f>'100m'!K28</f>
        <v>4</v>
      </c>
      <c r="F9" s="60">
        <f>štafeta!H8</f>
        <v>4</v>
      </c>
      <c r="G9" s="61">
        <f>útok!H8</f>
        <v>2</v>
      </c>
      <c r="H9" s="65">
        <f t="shared" si="0"/>
        <v>14</v>
      </c>
      <c r="I9" s="77">
        <v>4</v>
      </c>
    </row>
    <row r="10" spans="1:10" ht="12.75" customHeight="1" thickBot="1" x14ac:dyDescent="0.25">
      <c r="A10" s="38">
        <v>5</v>
      </c>
      <c r="B10" s="90"/>
      <c r="C10" s="48" t="str">
        <f>přihlášky!C12</f>
        <v xml:space="preserve">Prachatice  </v>
      </c>
      <c r="D10" s="60">
        <f>věž!K55</f>
        <v>6</v>
      </c>
      <c r="E10" s="60">
        <f>'100m'!K55</f>
        <v>5</v>
      </c>
      <c r="F10" s="60">
        <f>štafeta!H11</f>
        <v>6</v>
      </c>
      <c r="G10" s="61">
        <f>útok!H11</f>
        <v>5</v>
      </c>
      <c r="H10" s="65">
        <f t="shared" si="0"/>
        <v>22</v>
      </c>
      <c r="I10" s="77">
        <v>5</v>
      </c>
    </row>
    <row r="11" spans="1:10" ht="13.5" thickBot="1" x14ac:dyDescent="0.25">
      <c r="A11" s="38">
        <v>6</v>
      </c>
      <c r="B11" s="90"/>
      <c r="C11" s="48" t="str">
        <f>přihlášky!C10</f>
        <v xml:space="preserve">Český Krumlov  </v>
      </c>
      <c r="D11" s="60">
        <f>věž!K37</f>
        <v>7</v>
      </c>
      <c r="E11" s="60">
        <f>'100m'!K37</f>
        <v>7</v>
      </c>
      <c r="F11" s="60">
        <f>štafeta!H9</f>
        <v>5</v>
      </c>
      <c r="G11" s="61">
        <f>útok!H9</f>
        <v>6</v>
      </c>
      <c r="H11" s="65">
        <f t="shared" si="0"/>
        <v>25</v>
      </c>
      <c r="I11" s="77">
        <v>6</v>
      </c>
    </row>
    <row r="12" spans="1:10" ht="12.75" customHeight="1" thickBot="1" x14ac:dyDescent="0.25">
      <c r="A12" s="39">
        <v>7</v>
      </c>
      <c r="B12" s="90"/>
      <c r="C12" s="126" t="str">
        <f>přihlášky!C8</f>
        <v xml:space="preserve">Písek  </v>
      </c>
      <c r="D12" s="62">
        <f>věž!K19</f>
        <v>5</v>
      </c>
      <c r="E12" s="62">
        <f>'100m'!K19</f>
        <v>6</v>
      </c>
      <c r="F12" s="62">
        <f>štafeta!H7</f>
        <v>7</v>
      </c>
      <c r="G12" s="63">
        <f>útok!H7</f>
        <v>7</v>
      </c>
      <c r="H12" s="66">
        <f t="shared" si="0"/>
        <v>25</v>
      </c>
      <c r="I12" s="77">
        <v>7</v>
      </c>
    </row>
    <row r="14" spans="1:10" x14ac:dyDescent="0.2">
      <c r="A14" s="206" t="s">
        <v>46</v>
      </c>
      <c r="B14" s="207"/>
      <c r="C14" s="207"/>
      <c r="D14" s="207"/>
      <c r="E14" s="207"/>
      <c r="F14" s="207"/>
      <c r="G14" s="207"/>
      <c r="H14" s="207"/>
      <c r="I14" s="207"/>
      <c r="J14" s="111"/>
    </row>
    <row r="15" spans="1:10" x14ac:dyDescent="0.2">
      <c r="A15" s="207"/>
      <c r="B15" s="207"/>
      <c r="C15" s="207"/>
      <c r="D15" s="207"/>
      <c r="E15" s="207"/>
      <c r="F15" s="207"/>
      <c r="G15" s="207"/>
      <c r="H15" s="207"/>
      <c r="I15" s="207"/>
      <c r="J15" s="111"/>
    </row>
    <row r="16" spans="1:10" x14ac:dyDescent="0.2">
      <c r="A16" s="207"/>
      <c r="B16" s="207"/>
      <c r="C16" s="207"/>
      <c r="D16" s="207"/>
      <c r="E16" s="207"/>
      <c r="F16" s="207"/>
      <c r="G16" s="207"/>
      <c r="H16" s="207"/>
      <c r="I16" s="207"/>
      <c r="J16" s="111"/>
    </row>
    <row r="17" spans="1:10" x14ac:dyDescent="0.2">
      <c r="A17" s="207"/>
      <c r="B17" s="207"/>
      <c r="C17" s="207"/>
      <c r="D17" s="207"/>
      <c r="E17" s="207"/>
      <c r="F17" s="207"/>
      <c r="G17" s="207"/>
      <c r="H17" s="207"/>
      <c r="I17" s="207"/>
      <c r="J17" s="111"/>
    </row>
    <row r="18" spans="1:10" x14ac:dyDescent="0.2">
      <c r="A18" s="207"/>
      <c r="B18" s="207"/>
      <c r="C18" s="207"/>
      <c r="D18" s="207"/>
      <c r="E18" s="207"/>
      <c r="F18" s="207"/>
      <c r="G18" s="207"/>
      <c r="H18" s="207"/>
      <c r="I18" s="207"/>
      <c r="J18" s="83"/>
    </row>
    <row r="19" spans="1:10" x14ac:dyDescent="0.2">
      <c r="A19" s="207"/>
      <c r="B19" s="207"/>
      <c r="C19" s="207"/>
      <c r="D19" s="207"/>
      <c r="E19" s="207"/>
      <c r="F19" s="207"/>
      <c r="G19" s="207"/>
      <c r="H19" s="207"/>
      <c r="I19" s="207"/>
      <c r="J19" s="83"/>
    </row>
    <row r="20" spans="1:10" x14ac:dyDescent="0.2">
      <c r="A20" s="207"/>
      <c r="B20" s="207"/>
      <c r="C20" s="207"/>
      <c r="D20" s="207"/>
      <c r="E20" s="207"/>
      <c r="F20" s="207"/>
      <c r="G20" s="207"/>
      <c r="H20" s="207"/>
      <c r="I20" s="207"/>
      <c r="J20" s="83"/>
    </row>
    <row r="21" spans="1:10" x14ac:dyDescent="0.2">
      <c r="A21" s="207"/>
      <c r="B21" s="207"/>
      <c r="C21" s="207"/>
      <c r="D21" s="207"/>
      <c r="E21" s="207"/>
      <c r="F21" s="207"/>
      <c r="G21" s="207"/>
      <c r="H21" s="207"/>
      <c r="I21" s="207"/>
      <c r="J21" s="83"/>
    </row>
    <row r="22" spans="1:10" x14ac:dyDescent="0.2">
      <c r="A22" s="83"/>
      <c r="B22" s="83"/>
      <c r="C22" s="83"/>
      <c r="D22" s="83"/>
      <c r="E22" s="83"/>
      <c r="F22" s="83"/>
      <c r="G22" s="83"/>
      <c r="H22" s="83"/>
      <c r="I22" s="83"/>
      <c r="J22" s="83"/>
    </row>
  </sheetData>
  <sortState ref="C6:I12">
    <sortCondition ref="I6:I12"/>
  </sortState>
  <mergeCells count="1">
    <mergeCell ref="A14:I21"/>
  </mergeCells>
  <pageMargins left="0.70866141732283472" right="0.70866141732283472" top="0.78740157480314965" bottom="0.78740157480314965" header="0.31496062992125984" footer="0.31496062992125984"/>
  <pageSetup scale="142" orientation="landscape" horizontalDpi="4294967293" r:id="rId1"/>
  <colBreaks count="1" manualBreakCount="1">
    <brk id="9" min="3" max="21"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L143"/>
  <sheetViews>
    <sheetView topLeftCell="A90" workbookViewId="0">
      <selection activeCell="G103" sqref="G103"/>
    </sheetView>
  </sheetViews>
  <sheetFormatPr defaultRowHeight="12.75" x14ac:dyDescent="0.2"/>
  <cols>
    <col min="3" max="3" width="24.140625" customWidth="1"/>
    <col min="5" max="5" width="29.42578125" customWidth="1"/>
    <col min="6" max="7" width="9.140625" style="155"/>
    <col min="9" max="9" width="21.7109375" customWidth="1"/>
    <col min="10" max="10" width="20.28515625" customWidth="1"/>
  </cols>
  <sheetData>
    <row r="4" spans="2:9" ht="15.75" x14ac:dyDescent="0.25">
      <c r="B4" s="192"/>
      <c r="C4" s="193" t="s">
        <v>52</v>
      </c>
      <c r="D4" s="166">
        <v>7</v>
      </c>
      <c r="E4" s="192"/>
      <c r="F4" s="32"/>
      <c r="G4" s="32"/>
      <c r="H4" s="192"/>
      <c r="I4" s="192"/>
    </row>
    <row r="5" spans="2:9" ht="16.5" customHeight="1" x14ac:dyDescent="0.25">
      <c r="B5" s="192"/>
      <c r="C5" s="192"/>
      <c r="D5" s="192"/>
      <c r="E5" s="192"/>
      <c r="F5" s="32"/>
      <c r="G5" s="32"/>
      <c r="H5" s="192"/>
      <c r="I5" s="192"/>
    </row>
    <row r="6" spans="2:9" ht="16.5" customHeight="1" x14ac:dyDescent="0.25">
      <c r="B6" s="225" t="s">
        <v>12</v>
      </c>
      <c r="C6" s="225"/>
      <c r="D6" s="192"/>
      <c r="E6" s="192"/>
      <c r="F6" s="32"/>
      <c r="G6" s="32"/>
      <c r="H6" s="192"/>
      <c r="I6" s="192"/>
    </row>
    <row r="7" spans="2:9" ht="16.5" customHeight="1" x14ac:dyDescent="0.25">
      <c r="B7" s="166">
        <v>1</v>
      </c>
      <c r="C7" s="157" t="s">
        <v>56</v>
      </c>
      <c r="D7" s="192"/>
      <c r="E7" s="192"/>
      <c r="F7" s="32"/>
      <c r="G7" s="32"/>
      <c r="H7" s="192"/>
      <c r="I7" s="192"/>
    </row>
    <row r="8" spans="2:9" ht="16.5" customHeight="1" x14ac:dyDescent="0.25">
      <c r="B8" s="166">
        <v>2</v>
      </c>
      <c r="C8" s="157" t="s">
        <v>57</v>
      </c>
      <c r="D8" s="192"/>
      <c r="E8" s="192"/>
      <c r="F8" s="32"/>
      <c r="G8" s="32"/>
      <c r="H8" s="192"/>
      <c r="I8" s="192"/>
    </row>
    <row r="9" spans="2:9" ht="16.5" customHeight="1" x14ac:dyDescent="0.25">
      <c r="B9" s="166">
        <v>3</v>
      </c>
      <c r="C9" s="157" t="s">
        <v>58</v>
      </c>
      <c r="D9" s="192"/>
      <c r="E9" s="192"/>
      <c r="F9" s="32"/>
      <c r="G9" s="32"/>
      <c r="H9" s="192"/>
      <c r="I9" s="192"/>
    </row>
    <row r="10" spans="2:9" ht="16.5" customHeight="1" x14ac:dyDescent="0.25">
      <c r="B10" s="166">
        <v>4</v>
      </c>
      <c r="C10" s="157" t="s">
        <v>59</v>
      </c>
      <c r="D10" s="192"/>
      <c r="E10" s="192"/>
      <c r="F10" s="32"/>
      <c r="G10" s="32"/>
      <c r="H10" s="192"/>
      <c r="I10" s="192"/>
    </row>
    <row r="11" spans="2:9" ht="16.5" customHeight="1" x14ac:dyDescent="0.25">
      <c r="B11" s="166">
        <v>5</v>
      </c>
      <c r="C11" s="157" t="s">
        <v>60</v>
      </c>
      <c r="D11" s="192"/>
      <c r="E11" s="192"/>
      <c r="F11" s="32"/>
      <c r="G11" s="32"/>
      <c r="H11" s="192"/>
      <c r="I11" s="192"/>
    </row>
    <row r="12" spans="2:9" ht="16.5" customHeight="1" x14ac:dyDescent="0.25">
      <c r="B12" s="166">
        <v>6</v>
      </c>
      <c r="C12" s="157" t="s">
        <v>61</v>
      </c>
      <c r="D12" s="192"/>
      <c r="E12" s="192"/>
      <c r="F12" s="32"/>
      <c r="G12" s="32"/>
      <c r="H12" s="192"/>
      <c r="I12" s="192"/>
    </row>
    <row r="13" spans="2:9" ht="16.5" customHeight="1" x14ac:dyDescent="0.25">
      <c r="B13" s="166">
        <v>7</v>
      </c>
      <c r="C13" s="157" t="s">
        <v>62</v>
      </c>
      <c r="D13" s="192"/>
      <c r="E13" s="192"/>
      <c r="F13" s="32"/>
      <c r="G13" s="32"/>
      <c r="H13" s="192"/>
      <c r="I13" s="192"/>
    </row>
    <row r="14" spans="2:9" ht="16.5" customHeight="1" x14ac:dyDescent="0.25">
      <c r="B14" s="194">
        <v>8</v>
      </c>
      <c r="C14" s="195"/>
      <c r="D14" s="192"/>
      <c r="E14" s="192"/>
      <c r="F14" s="32"/>
      <c r="G14" s="32"/>
      <c r="H14" s="192"/>
      <c r="I14" s="192"/>
    </row>
    <row r="15" spans="2:9" ht="16.5" customHeight="1" x14ac:dyDescent="0.25">
      <c r="B15" s="194">
        <v>9</v>
      </c>
      <c r="C15" s="195"/>
      <c r="D15" s="162">
        <v>1</v>
      </c>
      <c r="E15" s="166" t="str">
        <f>C7</f>
        <v xml:space="preserve">České Budějovice  </v>
      </c>
      <c r="F15" s="196"/>
      <c r="G15" s="196"/>
      <c r="H15" s="192"/>
      <c r="I15" s="192"/>
    </row>
    <row r="16" spans="2:9" ht="16.5" customHeight="1" x14ac:dyDescent="0.25">
      <c r="B16" s="194">
        <v>10</v>
      </c>
      <c r="C16" s="197"/>
      <c r="D16" s="162" t="s">
        <v>42</v>
      </c>
      <c r="E16" s="166" t="s">
        <v>0</v>
      </c>
      <c r="F16" s="198" t="s">
        <v>63</v>
      </c>
      <c r="G16" s="198" t="s">
        <v>11</v>
      </c>
      <c r="H16" s="192"/>
      <c r="I16" s="192"/>
    </row>
    <row r="17" spans="2:11" ht="16.5" customHeight="1" x14ac:dyDescent="0.25">
      <c r="B17" s="192"/>
      <c r="C17" s="192"/>
      <c r="D17" s="166">
        <f>D15</f>
        <v>1</v>
      </c>
      <c r="E17" s="199" t="s">
        <v>95</v>
      </c>
      <c r="F17" s="200" t="s">
        <v>74</v>
      </c>
      <c r="G17" s="200" t="s">
        <v>74</v>
      </c>
      <c r="H17" s="201" t="s">
        <v>115</v>
      </c>
      <c r="I17" s="192"/>
      <c r="J17" s="199" t="s">
        <v>95</v>
      </c>
    </row>
    <row r="18" spans="2:11" ht="15.75" x14ac:dyDescent="0.25">
      <c r="B18" s="192"/>
      <c r="C18" s="192"/>
      <c r="D18" s="166">
        <f>D17+D4</f>
        <v>8</v>
      </c>
      <c r="E18" s="86" t="s">
        <v>38</v>
      </c>
      <c r="F18" s="198" t="s">
        <v>74</v>
      </c>
      <c r="G18" s="198" t="s">
        <v>74</v>
      </c>
      <c r="H18" s="201" t="s">
        <v>115</v>
      </c>
      <c r="I18" s="192"/>
      <c r="J18" s="86" t="s">
        <v>38</v>
      </c>
    </row>
    <row r="19" spans="2:11" ht="15.75" x14ac:dyDescent="0.25">
      <c r="B19" s="192"/>
      <c r="C19" s="192"/>
      <c r="D19" s="166">
        <f>D18+D4</f>
        <v>15</v>
      </c>
      <c r="E19" s="199" t="s">
        <v>36</v>
      </c>
      <c r="F19" s="198" t="s">
        <v>74</v>
      </c>
      <c r="G19" s="198" t="s">
        <v>74</v>
      </c>
      <c r="H19" s="201" t="s">
        <v>115</v>
      </c>
      <c r="I19" s="192"/>
    </row>
    <row r="20" spans="2:11" ht="15.75" x14ac:dyDescent="0.25">
      <c r="B20" s="192"/>
      <c r="C20" s="192"/>
      <c r="D20" s="166">
        <f>D19+D4</f>
        <v>22</v>
      </c>
      <c r="E20" s="199" t="s">
        <v>43</v>
      </c>
      <c r="F20" s="198" t="s">
        <v>74</v>
      </c>
      <c r="G20" s="198" t="s">
        <v>74</v>
      </c>
      <c r="H20" s="201" t="s">
        <v>115</v>
      </c>
      <c r="I20" s="192"/>
    </row>
    <row r="21" spans="2:11" ht="15.75" x14ac:dyDescent="0.25">
      <c r="B21" s="192"/>
      <c r="C21" s="192"/>
      <c r="D21" s="166">
        <f>D20+D4</f>
        <v>29</v>
      </c>
      <c r="E21" s="199" t="s">
        <v>37</v>
      </c>
      <c r="F21" s="198"/>
      <c r="G21" s="198"/>
      <c r="H21" s="201" t="s">
        <v>115</v>
      </c>
      <c r="I21" s="192"/>
    </row>
    <row r="22" spans="2:11" ht="15.75" x14ac:dyDescent="0.25">
      <c r="B22" s="192"/>
      <c r="C22" s="192"/>
      <c r="D22" s="166">
        <f>D21+D4</f>
        <v>36</v>
      </c>
      <c r="E22" s="199" t="s">
        <v>96</v>
      </c>
      <c r="F22" s="198"/>
      <c r="G22" s="198" t="s">
        <v>74</v>
      </c>
      <c r="H22" s="201" t="s">
        <v>115</v>
      </c>
      <c r="I22" s="192"/>
    </row>
    <row r="23" spans="2:11" ht="15.75" x14ac:dyDescent="0.25">
      <c r="B23" s="192"/>
      <c r="C23" s="192"/>
      <c r="D23" s="166">
        <f>D22+D4</f>
        <v>43</v>
      </c>
      <c r="E23" s="199" t="s">
        <v>55</v>
      </c>
      <c r="F23" s="198"/>
      <c r="G23" s="198" t="s">
        <v>74</v>
      </c>
      <c r="H23" s="201" t="s">
        <v>115</v>
      </c>
      <c r="I23" s="192"/>
    </row>
    <row r="24" spans="2:11" ht="15.75" x14ac:dyDescent="0.25">
      <c r="B24" s="192"/>
      <c r="C24" s="192"/>
      <c r="D24" s="166">
        <f>D23+D4</f>
        <v>50</v>
      </c>
      <c r="E24" s="199" t="s">
        <v>97</v>
      </c>
      <c r="F24" s="198" t="s">
        <v>74</v>
      </c>
      <c r="G24" s="198" t="s">
        <v>74</v>
      </c>
      <c r="H24" s="201" t="s">
        <v>115</v>
      </c>
      <c r="I24" s="192"/>
    </row>
    <row r="25" spans="2:11" ht="15.75" x14ac:dyDescent="0.25">
      <c r="B25" s="192"/>
      <c r="C25" s="192"/>
      <c r="D25" s="166">
        <f>D24+D4</f>
        <v>57</v>
      </c>
      <c r="E25" s="199" t="s">
        <v>98</v>
      </c>
      <c r="F25" s="198" t="s">
        <v>74</v>
      </c>
      <c r="G25" s="198"/>
      <c r="H25" s="201" t="s">
        <v>115</v>
      </c>
      <c r="I25" s="192"/>
    </row>
    <row r="26" spans="2:11" ht="15.75" x14ac:dyDescent="0.25">
      <c r="B26" s="192"/>
      <c r="C26" s="192"/>
      <c r="D26" s="166">
        <f>D25+D4</f>
        <v>64</v>
      </c>
      <c r="E26" s="199" t="s">
        <v>39</v>
      </c>
      <c r="F26" s="198" t="s">
        <v>74</v>
      </c>
      <c r="G26" s="198" t="s">
        <v>74</v>
      </c>
      <c r="H26" s="201" t="s">
        <v>115</v>
      </c>
      <c r="I26" s="192"/>
    </row>
    <row r="27" spans="2:11" ht="15.75" x14ac:dyDescent="0.25">
      <c r="B27" s="192"/>
      <c r="C27" s="192"/>
      <c r="D27" s="192"/>
      <c r="E27" s="192"/>
      <c r="F27" s="32"/>
      <c r="G27" s="32"/>
      <c r="H27" s="201"/>
      <c r="I27" s="192"/>
    </row>
    <row r="28" spans="2:11" ht="15.75" x14ac:dyDescent="0.25">
      <c r="B28" s="192"/>
      <c r="C28" s="192"/>
      <c r="D28" s="166">
        <v>2</v>
      </c>
      <c r="E28" s="166" t="str">
        <f>C8</f>
        <v xml:space="preserve">Písek  </v>
      </c>
      <c r="F28" s="32"/>
      <c r="G28" s="32"/>
      <c r="H28" s="201"/>
      <c r="I28" s="192"/>
      <c r="J28" s="164"/>
    </row>
    <row r="29" spans="2:11" ht="15.75" x14ac:dyDescent="0.25">
      <c r="B29" s="192"/>
      <c r="C29" s="192"/>
      <c r="D29" s="166" t="s">
        <v>42</v>
      </c>
      <c r="E29" s="166" t="s">
        <v>0</v>
      </c>
      <c r="F29" s="198" t="s">
        <v>63</v>
      </c>
      <c r="G29" s="198" t="s">
        <v>11</v>
      </c>
      <c r="H29" s="158"/>
      <c r="I29" s="161"/>
      <c r="J29" s="164"/>
      <c r="K29" s="153"/>
    </row>
    <row r="30" spans="2:11" ht="15.75" x14ac:dyDescent="0.25">
      <c r="B30" s="192"/>
      <c r="C30" s="192"/>
      <c r="D30" s="166">
        <f>D28</f>
        <v>2</v>
      </c>
      <c r="E30" s="86" t="s">
        <v>116</v>
      </c>
      <c r="F30" s="198" t="s">
        <v>74</v>
      </c>
      <c r="G30" s="198" t="s">
        <v>74</v>
      </c>
      <c r="H30" s="201" t="s">
        <v>115</v>
      </c>
      <c r="I30" s="161"/>
      <c r="K30" s="153"/>
    </row>
    <row r="31" spans="2:11" ht="15.75" x14ac:dyDescent="0.25">
      <c r="B31" s="192"/>
      <c r="C31" s="192"/>
      <c r="D31" s="166">
        <f>D30+D4</f>
        <v>9</v>
      </c>
      <c r="E31" s="86" t="s">
        <v>117</v>
      </c>
      <c r="F31" s="198" t="s">
        <v>74</v>
      </c>
      <c r="G31" s="198" t="s">
        <v>74</v>
      </c>
      <c r="H31" s="201" t="s">
        <v>115</v>
      </c>
      <c r="I31" s="161"/>
      <c r="K31" s="153"/>
    </row>
    <row r="32" spans="2:11" ht="15.75" x14ac:dyDescent="0.25">
      <c r="B32" s="192"/>
      <c r="C32" s="192"/>
      <c r="D32" s="166">
        <f>D31+D4</f>
        <v>16</v>
      </c>
      <c r="E32" s="86" t="s">
        <v>118</v>
      </c>
      <c r="F32" s="198" t="s">
        <v>74</v>
      </c>
      <c r="G32" s="198" t="s">
        <v>74</v>
      </c>
      <c r="H32" s="201" t="s">
        <v>115</v>
      </c>
      <c r="I32" s="161"/>
      <c r="K32" s="153"/>
    </row>
    <row r="33" spans="2:12" ht="15.75" x14ac:dyDescent="0.25">
      <c r="B33" s="192"/>
      <c r="C33" s="192"/>
      <c r="D33" s="166">
        <f>D32+D4</f>
        <v>23</v>
      </c>
      <c r="E33" s="86" t="s">
        <v>119</v>
      </c>
      <c r="F33" s="198" t="s">
        <v>74</v>
      </c>
      <c r="G33" s="198" t="s">
        <v>74</v>
      </c>
      <c r="H33" s="201" t="s">
        <v>115</v>
      </c>
      <c r="I33" s="161"/>
      <c r="K33" s="153"/>
    </row>
    <row r="34" spans="2:12" ht="15.75" x14ac:dyDescent="0.25">
      <c r="B34" s="192"/>
      <c r="C34" s="192"/>
      <c r="D34" s="166">
        <f>D33+D4</f>
        <v>30</v>
      </c>
      <c r="E34" s="86" t="s">
        <v>120</v>
      </c>
      <c r="F34" s="198" t="s">
        <v>74</v>
      </c>
      <c r="G34" s="198" t="s">
        <v>74</v>
      </c>
      <c r="H34" s="201" t="s">
        <v>115</v>
      </c>
      <c r="I34" s="161"/>
      <c r="K34" s="153"/>
    </row>
    <row r="35" spans="2:12" ht="15.75" x14ac:dyDescent="0.25">
      <c r="B35" s="192"/>
      <c r="C35" s="192"/>
      <c r="D35" s="166">
        <f>D34+D4</f>
        <v>37</v>
      </c>
      <c r="E35" s="86" t="s">
        <v>121</v>
      </c>
      <c r="F35" s="198" t="s">
        <v>74</v>
      </c>
      <c r="G35" s="198" t="s">
        <v>74</v>
      </c>
      <c r="H35" s="201" t="s">
        <v>115</v>
      </c>
      <c r="I35" s="161"/>
      <c r="K35" s="153"/>
    </row>
    <row r="36" spans="2:12" ht="15.75" x14ac:dyDescent="0.25">
      <c r="B36" s="192"/>
      <c r="C36" s="192"/>
      <c r="D36" s="166">
        <f>D35+D4</f>
        <v>44</v>
      </c>
      <c r="E36" s="86" t="s">
        <v>122</v>
      </c>
      <c r="F36" s="198"/>
      <c r="G36" s="198" t="s">
        <v>74</v>
      </c>
      <c r="H36" s="201" t="s">
        <v>115</v>
      </c>
      <c r="I36" s="161"/>
      <c r="K36" s="153"/>
    </row>
    <row r="37" spans="2:12" ht="15.75" x14ac:dyDescent="0.25">
      <c r="B37" s="192"/>
      <c r="C37" s="192"/>
      <c r="D37" s="166">
        <f>D36+D4</f>
        <v>51</v>
      </c>
      <c r="E37" s="86" t="s">
        <v>123</v>
      </c>
      <c r="F37" s="198" t="s">
        <v>74</v>
      </c>
      <c r="G37" s="198" t="s">
        <v>74</v>
      </c>
      <c r="H37" s="201" t="s">
        <v>115</v>
      </c>
      <c r="I37" s="161"/>
      <c r="K37" s="153"/>
    </row>
    <row r="38" spans="2:12" ht="15.75" x14ac:dyDescent="0.25">
      <c r="B38" s="192"/>
      <c r="C38" s="192"/>
      <c r="D38" s="166">
        <f>D37+D4</f>
        <v>58</v>
      </c>
      <c r="E38" s="86" t="s">
        <v>124</v>
      </c>
      <c r="F38" s="198"/>
      <c r="G38" s="198" t="s">
        <v>74</v>
      </c>
      <c r="H38" s="201" t="s">
        <v>115</v>
      </c>
      <c r="I38" s="161"/>
      <c r="K38" s="153"/>
    </row>
    <row r="39" spans="2:12" ht="15.75" x14ac:dyDescent="0.25">
      <c r="B39" s="192"/>
      <c r="C39" s="192"/>
      <c r="D39" s="166">
        <f>D38+D4</f>
        <v>65</v>
      </c>
      <c r="E39" s="86" t="s">
        <v>125</v>
      </c>
      <c r="F39" s="198"/>
      <c r="G39" s="198" t="s">
        <v>74</v>
      </c>
      <c r="H39" s="201" t="s">
        <v>115</v>
      </c>
      <c r="I39" s="160"/>
      <c r="K39" s="90"/>
      <c r="L39" s="90"/>
    </row>
    <row r="40" spans="2:12" ht="15.75" x14ac:dyDescent="0.25">
      <c r="B40" s="192"/>
      <c r="C40" s="192"/>
      <c r="D40" s="192"/>
      <c r="E40" s="192"/>
      <c r="F40" s="32"/>
      <c r="G40" s="32"/>
      <c r="H40" s="202"/>
      <c r="I40" s="161"/>
      <c r="K40" s="90"/>
      <c r="L40" s="90"/>
    </row>
    <row r="41" spans="2:12" ht="15.75" x14ac:dyDescent="0.25">
      <c r="B41" s="192"/>
      <c r="C41" s="192"/>
      <c r="D41" s="166">
        <v>3</v>
      </c>
      <c r="E41" s="166" t="str">
        <f>C9</f>
        <v xml:space="preserve">Tábor  </v>
      </c>
      <c r="F41" s="32"/>
      <c r="G41" s="32"/>
      <c r="H41" s="202"/>
      <c r="I41" s="161"/>
      <c r="J41" s="164"/>
      <c r="K41" s="90"/>
      <c r="L41" s="90"/>
    </row>
    <row r="42" spans="2:12" ht="15.75" customHeight="1" x14ac:dyDescent="0.25">
      <c r="B42" s="192"/>
      <c r="C42" s="192"/>
      <c r="D42" s="166" t="s">
        <v>42</v>
      </c>
      <c r="E42" s="88" t="s">
        <v>0</v>
      </c>
      <c r="F42" s="198" t="s">
        <v>63</v>
      </c>
      <c r="G42" s="198" t="s">
        <v>11</v>
      </c>
      <c r="H42" s="202"/>
      <c r="I42" s="161"/>
      <c r="J42" s="164"/>
      <c r="K42" s="90"/>
      <c r="L42" s="90"/>
    </row>
    <row r="43" spans="2:12" ht="15.75" customHeight="1" x14ac:dyDescent="0.25">
      <c r="B43" s="192"/>
      <c r="C43" s="192"/>
      <c r="D43" s="87">
        <f>D41</f>
        <v>3</v>
      </c>
      <c r="E43" s="89" t="s">
        <v>64</v>
      </c>
      <c r="F43" s="198" t="s">
        <v>74</v>
      </c>
      <c r="G43" s="198" t="s">
        <v>74</v>
      </c>
      <c r="H43" s="201" t="s">
        <v>115</v>
      </c>
      <c r="I43" s="161"/>
      <c r="K43" s="90"/>
      <c r="L43" s="90"/>
    </row>
    <row r="44" spans="2:12" ht="15.75" customHeight="1" x14ac:dyDescent="0.25">
      <c r="B44" s="192"/>
      <c r="C44" s="192"/>
      <c r="D44" s="87">
        <f>D43+D4</f>
        <v>10</v>
      </c>
      <c r="E44" s="89" t="s">
        <v>65</v>
      </c>
      <c r="F44" s="198" t="s">
        <v>74</v>
      </c>
      <c r="G44" s="198" t="s">
        <v>74</v>
      </c>
      <c r="H44" s="201" t="s">
        <v>115</v>
      </c>
      <c r="I44" s="161"/>
      <c r="K44" s="90"/>
      <c r="L44" s="90"/>
    </row>
    <row r="45" spans="2:12" ht="15.75" customHeight="1" x14ac:dyDescent="0.25">
      <c r="B45" s="192"/>
      <c r="C45" s="192"/>
      <c r="D45" s="87">
        <f>D44+D4</f>
        <v>17</v>
      </c>
      <c r="E45" s="89" t="s">
        <v>66</v>
      </c>
      <c r="F45" s="198" t="s">
        <v>74</v>
      </c>
      <c r="G45" s="198" t="s">
        <v>74</v>
      </c>
      <c r="H45" s="201" t="s">
        <v>115</v>
      </c>
      <c r="I45" s="161"/>
      <c r="K45" s="90"/>
      <c r="L45" s="90"/>
    </row>
    <row r="46" spans="2:12" ht="15.75" customHeight="1" x14ac:dyDescent="0.25">
      <c r="B46" s="192"/>
      <c r="C46" s="192"/>
      <c r="D46" s="87">
        <f>D45+D4</f>
        <v>24</v>
      </c>
      <c r="E46" s="89" t="s">
        <v>67</v>
      </c>
      <c r="F46" s="198" t="s">
        <v>74</v>
      </c>
      <c r="G46" s="198" t="s">
        <v>74</v>
      </c>
      <c r="H46" s="201" t="s">
        <v>115</v>
      </c>
      <c r="I46" s="161"/>
      <c r="K46" s="90"/>
      <c r="L46" s="90"/>
    </row>
    <row r="47" spans="2:12" ht="15.75" customHeight="1" x14ac:dyDescent="0.25">
      <c r="B47" s="192"/>
      <c r="C47" s="192"/>
      <c r="D47" s="87">
        <f>D46+D4</f>
        <v>31</v>
      </c>
      <c r="E47" s="89" t="s">
        <v>68</v>
      </c>
      <c r="F47" s="198" t="s">
        <v>74</v>
      </c>
      <c r="G47" s="198" t="s">
        <v>74</v>
      </c>
      <c r="H47" s="201" t="s">
        <v>115</v>
      </c>
      <c r="I47" s="161"/>
      <c r="K47" s="90"/>
      <c r="L47" s="90"/>
    </row>
    <row r="48" spans="2:12" ht="15.75" customHeight="1" x14ac:dyDescent="0.25">
      <c r="B48" s="192"/>
      <c r="C48" s="192"/>
      <c r="D48" s="87">
        <f>D47+D4</f>
        <v>38</v>
      </c>
      <c r="E48" s="89" t="s">
        <v>69</v>
      </c>
      <c r="F48" s="198" t="s">
        <v>74</v>
      </c>
      <c r="G48" s="198" t="s">
        <v>74</v>
      </c>
      <c r="H48" s="201" t="s">
        <v>115</v>
      </c>
      <c r="I48" s="161"/>
      <c r="K48" s="90"/>
      <c r="L48" s="90"/>
    </row>
    <row r="49" spans="2:12" ht="15.75" customHeight="1" x14ac:dyDescent="0.25">
      <c r="B49" s="192"/>
      <c r="C49" s="192"/>
      <c r="D49" s="87">
        <f>D48+D4</f>
        <v>45</v>
      </c>
      <c r="E49" s="89" t="s">
        <v>70</v>
      </c>
      <c r="F49" s="198" t="s">
        <v>74</v>
      </c>
      <c r="G49" s="198" t="s">
        <v>74</v>
      </c>
      <c r="H49" s="201" t="s">
        <v>115</v>
      </c>
      <c r="I49" s="161"/>
      <c r="K49" s="90"/>
      <c r="L49" s="90"/>
    </row>
    <row r="50" spans="2:12" ht="15.75" customHeight="1" x14ac:dyDescent="0.25">
      <c r="B50" s="192"/>
      <c r="C50" s="192"/>
      <c r="D50" s="87">
        <f>D49+D4</f>
        <v>52</v>
      </c>
      <c r="E50" s="89" t="s">
        <v>71</v>
      </c>
      <c r="F50" s="198" t="s">
        <v>74</v>
      </c>
      <c r="G50" s="198" t="s">
        <v>74</v>
      </c>
      <c r="H50" s="201" t="s">
        <v>115</v>
      </c>
      <c r="I50" s="161"/>
      <c r="K50" s="90"/>
      <c r="L50" s="90"/>
    </row>
    <row r="51" spans="2:12" ht="15.75" x14ac:dyDescent="0.25">
      <c r="B51" s="192"/>
      <c r="C51" s="192"/>
      <c r="D51" s="87">
        <f>D50+D4</f>
        <v>59</v>
      </c>
      <c r="E51" s="86" t="s">
        <v>72</v>
      </c>
      <c r="F51" s="156"/>
      <c r="G51" s="198"/>
      <c r="H51" s="201" t="s">
        <v>115</v>
      </c>
      <c r="I51" s="161"/>
      <c r="K51" s="90"/>
      <c r="L51" s="90"/>
    </row>
    <row r="52" spans="2:12" ht="15.75" x14ac:dyDescent="0.25">
      <c r="B52" s="192"/>
      <c r="C52" s="192"/>
      <c r="D52" s="87">
        <f>D51+D4</f>
        <v>66</v>
      </c>
      <c r="E52" s="86" t="s">
        <v>73</v>
      </c>
      <c r="F52" s="156"/>
      <c r="G52" s="198" t="s">
        <v>74</v>
      </c>
      <c r="H52" s="201" t="s">
        <v>115</v>
      </c>
      <c r="I52" s="160"/>
      <c r="K52" s="90"/>
      <c r="L52" s="90"/>
    </row>
    <row r="53" spans="2:12" ht="15.75" x14ac:dyDescent="0.25">
      <c r="B53" s="192"/>
      <c r="C53" s="192"/>
      <c r="D53" s="192"/>
      <c r="E53" s="192"/>
      <c r="F53" s="32"/>
      <c r="G53" s="32"/>
      <c r="H53" s="201"/>
      <c r="I53" s="192"/>
    </row>
    <row r="54" spans="2:12" ht="15.75" x14ac:dyDescent="0.25">
      <c r="B54" s="192"/>
      <c r="C54" s="192"/>
      <c r="D54" s="166">
        <v>4</v>
      </c>
      <c r="E54" s="166" t="str">
        <f>C10</f>
        <v xml:space="preserve">Český Krumlov  </v>
      </c>
      <c r="F54" s="32"/>
      <c r="G54" s="32"/>
      <c r="H54" s="201"/>
      <c r="I54" s="192"/>
      <c r="J54" s="164"/>
    </row>
    <row r="55" spans="2:12" ht="15.75" x14ac:dyDescent="0.25">
      <c r="B55" s="192"/>
      <c r="C55" s="192"/>
      <c r="D55" s="88" t="s">
        <v>42</v>
      </c>
      <c r="E55" s="88" t="s">
        <v>0</v>
      </c>
      <c r="F55" s="198" t="s">
        <v>63</v>
      </c>
      <c r="G55" s="198" t="s">
        <v>11</v>
      </c>
      <c r="H55" s="158"/>
      <c r="I55" s="161"/>
      <c r="J55" s="164"/>
      <c r="K55" s="153"/>
    </row>
    <row r="56" spans="2:12" ht="15.75" x14ac:dyDescent="0.25">
      <c r="B56" s="192"/>
      <c r="C56" s="192"/>
      <c r="D56" s="166">
        <f>D54</f>
        <v>4</v>
      </c>
      <c r="E56" s="86" t="s">
        <v>85</v>
      </c>
      <c r="F56" s="198" t="s">
        <v>74</v>
      </c>
      <c r="G56" s="198" t="s">
        <v>74</v>
      </c>
      <c r="H56" s="201" t="s">
        <v>115</v>
      </c>
      <c r="I56" s="161"/>
      <c r="K56" s="153"/>
    </row>
    <row r="57" spans="2:12" ht="15.75" x14ac:dyDescent="0.25">
      <c r="B57" s="192"/>
      <c r="C57" s="192"/>
      <c r="D57" s="166">
        <f>D56+D4</f>
        <v>11</v>
      </c>
      <c r="E57" s="86" t="s">
        <v>86</v>
      </c>
      <c r="F57" s="198" t="s">
        <v>74</v>
      </c>
      <c r="G57" s="198" t="s">
        <v>74</v>
      </c>
      <c r="H57" s="201" t="s">
        <v>115</v>
      </c>
      <c r="I57" s="161"/>
      <c r="K57" s="153"/>
    </row>
    <row r="58" spans="2:12" ht="15.75" x14ac:dyDescent="0.25">
      <c r="B58" s="192"/>
      <c r="C58" s="192"/>
      <c r="D58" s="166">
        <f>D57+D4</f>
        <v>18</v>
      </c>
      <c r="E58" s="86" t="s">
        <v>87</v>
      </c>
      <c r="F58" s="198" t="s">
        <v>74</v>
      </c>
      <c r="G58" s="198" t="s">
        <v>74</v>
      </c>
      <c r="H58" s="201" t="s">
        <v>115</v>
      </c>
      <c r="I58" s="161"/>
      <c r="K58" s="153"/>
    </row>
    <row r="59" spans="2:12" ht="15.75" x14ac:dyDescent="0.25">
      <c r="B59" s="192"/>
      <c r="C59" s="192"/>
      <c r="D59" s="166">
        <f>D58+D4</f>
        <v>25</v>
      </c>
      <c r="E59" s="86" t="s">
        <v>88</v>
      </c>
      <c r="F59" s="198" t="s">
        <v>74</v>
      </c>
      <c r="G59" s="198" t="s">
        <v>74</v>
      </c>
      <c r="H59" s="201" t="s">
        <v>115</v>
      </c>
      <c r="I59" s="161"/>
      <c r="K59" s="153"/>
    </row>
    <row r="60" spans="2:12" ht="15.75" x14ac:dyDescent="0.25">
      <c r="B60" s="192"/>
      <c r="C60" s="192"/>
      <c r="D60" s="166">
        <f>D59+D4</f>
        <v>32</v>
      </c>
      <c r="E60" s="86" t="s">
        <v>89</v>
      </c>
      <c r="F60" s="198" t="s">
        <v>74</v>
      </c>
      <c r="G60" s="198" t="s">
        <v>74</v>
      </c>
      <c r="H60" s="201" t="s">
        <v>115</v>
      </c>
      <c r="I60" s="161"/>
      <c r="K60" s="153"/>
    </row>
    <row r="61" spans="2:12" ht="15.75" x14ac:dyDescent="0.25">
      <c r="B61" s="192"/>
      <c r="C61" s="192"/>
      <c r="D61" s="166">
        <f>D60+D4</f>
        <v>39</v>
      </c>
      <c r="E61" s="86" t="s">
        <v>90</v>
      </c>
      <c r="F61" s="198" t="s">
        <v>74</v>
      </c>
      <c r="G61" s="198" t="s">
        <v>74</v>
      </c>
      <c r="H61" s="201" t="s">
        <v>115</v>
      </c>
      <c r="I61" s="161"/>
      <c r="K61" s="153"/>
    </row>
    <row r="62" spans="2:12" ht="15.75" x14ac:dyDescent="0.25">
      <c r="B62" s="192"/>
      <c r="C62" s="192"/>
      <c r="D62" s="166">
        <f>D61+D4</f>
        <v>46</v>
      </c>
      <c r="E62" s="86" t="s">
        <v>91</v>
      </c>
      <c r="F62" s="198"/>
      <c r="G62" s="198" t="s">
        <v>74</v>
      </c>
      <c r="H62" s="201" t="s">
        <v>115</v>
      </c>
      <c r="I62" s="161"/>
      <c r="K62" s="153"/>
    </row>
    <row r="63" spans="2:12" ht="15.75" x14ac:dyDescent="0.25">
      <c r="B63" s="192"/>
      <c r="C63" s="192"/>
      <c r="D63" s="166">
        <f>D62+D4</f>
        <v>53</v>
      </c>
      <c r="E63" s="86" t="s">
        <v>92</v>
      </c>
      <c r="F63" s="198" t="s">
        <v>74</v>
      </c>
      <c r="G63" s="198" t="s">
        <v>74</v>
      </c>
      <c r="H63" s="201" t="s">
        <v>115</v>
      </c>
      <c r="I63" s="161"/>
      <c r="K63" s="153"/>
    </row>
    <row r="64" spans="2:12" ht="15.75" x14ac:dyDescent="0.25">
      <c r="B64" s="192"/>
      <c r="C64" s="192"/>
      <c r="D64" s="166">
        <f>D63+D4</f>
        <v>60</v>
      </c>
      <c r="E64" s="86" t="s">
        <v>93</v>
      </c>
      <c r="F64" s="198" t="s">
        <v>74</v>
      </c>
      <c r="G64" s="198" t="s">
        <v>74</v>
      </c>
      <c r="H64" s="201" t="s">
        <v>115</v>
      </c>
      <c r="I64" s="161"/>
      <c r="K64" s="153"/>
    </row>
    <row r="65" spans="2:12" ht="15.75" x14ac:dyDescent="0.25">
      <c r="B65" s="192"/>
      <c r="C65" s="192"/>
      <c r="D65" s="166">
        <f>D64+D4</f>
        <v>67</v>
      </c>
      <c r="E65" s="86" t="s">
        <v>94</v>
      </c>
      <c r="F65" s="198" t="s">
        <v>74</v>
      </c>
      <c r="G65" s="198" t="s">
        <v>74</v>
      </c>
      <c r="H65" s="201" t="s">
        <v>115</v>
      </c>
      <c r="I65" s="192"/>
    </row>
    <row r="66" spans="2:12" ht="15.75" x14ac:dyDescent="0.25">
      <c r="B66" s="192"/>
      <c r="C66" s="192"/>
      <c r="D66" s="192"/>
      <c r="E66" s="192"/>
      <c r="F66" s="32"/>
      <c r="G66" s="32"/>
      <c r="H66" s="201"/>
      <c r="I66" s="192"/>
    </row>
    <row r="67" spans="2:12" ht="15.75" x14ac:dyDescent="0.25">
      <c r="B67" s="192"/>
      <c r="C67" s="192"/>
      <c r="D67" s="166">
        <v>5</v>
      </c>
      <c r="E67" s="166" t="str">
        <f>C11</f>
        <v xml:space="preserve">Strakonice  </v>
      </c>
      <c r="F67" s="32"/>
      <c r="G67" s="32"/>
      <c r="H67" s="201"/>
      <c r="I67" s="192"/>
      <c r="J67" s="164"/>
    </row>
    <row r="68" spans="2:12" ht="15.75" x14ac:dyDescent="0.25">
      <c r="B68" s="192"/>
      <c r="C68" s="192"/>
      <c r="D68" s="166" t="s">
        <v>42</v>
      </c>
      <c r="E68" s="166" t="s">
        <v>0</v>
      </c>
      <c r="F68" s="198" t="s">
        <v>63</v>
      </c>
      <c r="G68" s="198" t="s">
        <v>11</v>
      </c>
      <c r="H68" s="201"/>
      <c r="I68" s="226"/>
      <c r="J68" s="164"/>
      <c r="K68" s="153"/>
      <c r="L68" s="153"/>
    </row>
    <row r="69" spans="2:12" ht="15.75" x14ac:dyDescent="0.25">
      <c r="B69" s="192"/>
      <c r="C69" s="192"/>
      <c r="D69" s="166">
        <f>D67</f>
        <v>5</v>
      </c>
      <c r="E69" s="86" t="s">
        <v>75</v>
      </c>
      <c r="F69" s="198" t="s">
        <v>74</v>
      </c>
      <c r="G69" s="198" t="s">
        <v>74</v>
      </c>
      <c r="H69" s="201" t="s">
        <v>115</v>
      </c>
      <c r="I69" s="226"/>
      <c r="K69" s="154"/>
      <c r="L69" s="154"/>
    </row>
    <row r="70" spans="2:12" ht="15.75" x14ac:dyDescent="0.25">
      <c r="B70" s="192"/>
      <c r="C70" s="192"/>
      <c r="D70" s="166">
        <f>D69+D4</f>
        <v>12</v>
      </c>
      <c r="E70" s="86" t="s">
        <v>76</v>
      </c>
      <c r="F70" s="198" t="s">
        <v>74</v>
      </c>
      <c r="G70" s="198" t="s">
        <v>74</v>
      </c>
      <c r="H70" s="201" t="s">
        <v>115</v>
      </c>
      <c r="I70" s="152"/>
      <c r="K70" s="153"/>
      <c r="L70" s="153"/>
    </row>
    <row r="71" spans="2:12" ht="15.75" x14ac:dyDescent="0.25">
      <c r="B71" s="192"/>
      <c r="C71" s="192"/>
      <c r="D71" s="166">
        <f>D70+D4</f>
        <v>19</v>
      </c>
      <c r="E71" s="86" t="s">
        <v>77</v>
      </c>
      <c r="F71" s="198" t="s">
        <v>74</v>
      </c>
      <c r="G71" s="198" t="s">
        <v>74</v>
      </c>
      <c r="H71" s="201" t="s">
        <v>115</v>
      </c>
      <c r="I71" s="152"/>
      <c r="K71" s="153"/>
      <c r="L71" s="153"/>
    </row>
    <row r="72" spans="2:12" ht="15.75" x14ac:dyDescent="0.25">
      <c r="B72" s="192"/>
      <c r="C72" s="192"/>
      <c r="D72" s="166">
        <f>D71+D4</f>
        <v>26</v>
      </c>
      <c r="E72" s="86" t="s">
        <v>78</v>
      </c>
      <c r="F72" s="198" t="s">
        <v>74</v>
      </c>
      <c r="G72" s="198" t="s">
        <v>74</v>
      </c>
      <c r="H72" s="201" t="s">
        <v>115</v>
      </c>
      <c r="I72" s="152"/>
      <c r="K72" s="153"/>
      <c r="L72" s="153"/>
    </row>
    <row r="73" spans="2:12" ht="15.75" x14ac:dyDescent="0.25">
      <c r="B73" s="192"/>
      <c r="C73" s="192"/>
      <c r="D73" s="166">
        <f>D72+D4</f>
        <v>33</v>
      </c>
      <c r="E73" s="86" t="s">
        <v>79</v>
      </c>
      <c r="F73" s="198" t="s">
        <v>74</v>
      </c>
      <c r="G73" s="198" t="s">
        <v>74</v>
      </c>
      <c r="H73" s="201" t="s">
        <v>115</v>
      </c>
      <c r="I73" s="152"/>
      <c r="K73" s="153"/>
      <c r="L73" s="153"/>
    </row>
    <row r="74" spans="2:12" ht="15.75" x14ac:dyDescent="0.25">
      <c r="B74" s="192"/>
      <c r="C74" s="192"/>
      <c r="D74" s="166">
        <f>D73+D4</f>
        <v>40</v>
      </c>
      <c r="E74" s="86" t="s">
        <v>80</v>
      </c>
      <c r="F74" s="198" t="s">
        <v>74</v>
      </c>
      <c r="G74" s="198" t="s">
        <v>74</v>
      </c>
      <c r="H74" s="201" t="s">
        <v>115</v>
      </c>
      <c r="I74" s="152"/>
      <c r="K74" s="153"/>
      <c r="L74" s="153"/>
    </row>
    <row r="75" spans="2:12" ht="15.75" x14ac:dyDescent="0.25">
      <c r="B75" s="192"/>
      <c r="C75" s="192"/>
      <c r="D75" s="166">
        <f>D74+D4</f>
        <v>47</v>
      </c>
      <c r="E75" s="86" t="s">
        <v>81</v>
      </c>
      <c r="F75" s="198" t="s">
        <v>74</v>
      </c>
      <c r="G75" s="198" t="s">
        <v>74</v>
      </c>
      <c r="H75" s="201" t="s">
        <v>115</v>
      </c>
      <c r="I75" s="152"/>
      <c r="K75" s="153"/>
      <c r="L75" s="153"/>
    </row>
    <row r="76" spans="2:12" ht="15.75" x14ac:dyDescent="0.25">
      <c r="B76" s="192"/>
      <c r="C76" s="192"/>
      <c r="D76" s="166">
        <f>D75+D4</f>
        <v>54</v>
      </c>
      <c r="E76" s="86" t="s">
        <v>82</v>
      </c>
      <c r="F76" s="198" t="s">
        <v>74</v>
      </c>
      <c r="G76" s="198"/>
      <c r="H76" s="201" t="s">
        <v>115</v>
      </c>
      <c r="I76" s="152"/>
      <c r="K76" s="153"/>
      <c r="L76" s="153"/>
    </row>
    <row r="77" spans="2:12" ht="15.75" x14ac:dyDescent="0.25">
      <c r="B77" s="192"/>
      <c r="C77" s="192"/>
      <c r="D77" s="166">
        <f>D76+D4</f>
        <v>61</v>
      </c>
      <c r="E77" s="86" t="s">
        <v>83</v>
      </c>
      <c r="F77" s="198"/>
      <c r="G77" s="198" t="s">
        <v>74</v>
      </c>
      <c r="H77" s="201" t="s">
        <v>115</v>
      </c>
      <c r="I77" s="152"/>
      <c r="K77" s="153"/>
      <c r="L77" s="153"/>
    </row>
    <row r="78" spans="2:12" ht="15.75" x14ac:dyDescent="0.25">
      <c r="B78" s="192"/>
      <c r="C78" s="192"/>
      <c r="D78" s="166">
        <f>D77+D4</f>
        <v>68</v>
      </c>
      <c r="E78" s="86" t="s">
        <v>84</v>
      </c>
      <c r="F78" s="198"/>
      <c r="G78" s="198"/>
      <c r="H78" s="201" t="s">
        <v>115</v>
      </c>
      <c r="I78" s="152"/>
      <c r="K78" s="153"/>
      <c r="L78" s="153"/>
    </row>
    <row r="79" spans="2:12" ht="15.75" x14ac:dyDescent="0.25">
      <c r="B79" s="192"/>
      <c r="C79" s="192"/>
      <c r="D79" s="192"/>
      <c r="E79" s="192"/>
      <c r="F79" s="32"/>
      <c r="G79" s="32"/>
      <c r="H79" s="201"/>
      <c r="I79" s="152"/>
      <c r="K79" s="153"/>
      <c r="L79" s="153"/>
    </row>
    <row r="80" spans="2:12" ht="15.75" x14ac:dyDescent="0.25">
      <c r="B80" s="192"/>
      <c r="C80" s="192"/>
      <c r="D80" s="166">
        <v>6</v>
      </c>
      <c r="E80" s="166" t="str">
        <f>C12</f>
        <v xml:space="preserve">Prachatice  </v>
      </c>
      <c r="F80" s="32"/>
      <c r="G80" s="32"/>
      <c r="H80" s="201"/>
      <c r="I80" s="192"/>
      <c r="J80" s="164"/>
    </row>
    <row r="81" spans="2:10" ht="15.75" x14ac:dyDescent="0.25">
      <c r="B81" s="192"/>
      <c r="C81" s="192"/>
      <c r="D81" s="166" t="s">
        <v>42</v>
      </c>
      <c r="E81" s="166" t="s">
        <v>0</v>
      </c>
      <c r="F81" s="198" t="s">
        <v>63</v>
      </c>
      <c r="G81" s="198" t="s">
        <v>11</v>
      </c>
      <c r="H81" s="201"/>
      <c r="I81" s="192"/>
      <c r="J81" s="164"/>
    </row>
    <row r="82" spans="2:10" ht="15.75" x14ac:dyDescent="0.25">
      <c r="B82" s="192"/>
      <c r="C82" s="192"/>
      <c r="D82" s="166">
        <f>D80</f>
        <v>6</v>
      </c>
      <c r="E82" s="86" t="s">
        <v>126</v>
      </c>
      <c r="F82" s="198" t="s">
        <v>74</v>
      </c>
      <c r="G82" s="198" t="s">
        <v>74</v>
      </c>
      <c r="H82" s="201" t="s">
        <v>115</v>
      </c>
      <c r="I82" s="192"/>
    </row>
    <row r="83" spans="2:10" ht="15.75" x14ac:dyDescent="0.25">
      <c r="B83" s="192"/>
      <c r="C83" s="192"/>
      <c r="D83" s="166">
        <f>D82+D4</f>
        <v>13</v>
      </c>
      <c r="E83" s="86" t="s">
        <v>108</v>
      </c>
      <c r="F83" s="198" t="s">
        <v>74</v>
      </c>
      <c r="G83" s="198" t="s">
        <v>74</v>
      </c>
      <c r="H83" s="201" t="s">
        <v>115</v>
      </c>
      <c r="I83" s="192"/>
    </row>
    <row r="84" spans="2:10" ht="15.75" x14ac:dyDescent="0.25">
      <c r="B84" s="192"/>
      <c r="C84" s="192"/>
      <c r="D84" s="166">
        <f>D83+D4</f>
        <v>20</v>
      </c>
      <c r="E84" s="86" t="s">
        <v>109</v>
      </c>
      <c r="F84" s="198" t="s">
        <v>74</v>
      </c>
      <c r="G84" s="198" t="s">
        <v>74</v>
      </c>
      <c r="H84" s="201" t="s">
        <v>115</v>
      </c>
      <c r="I84" s="192"/>
    </row>
    <row r="85" spans="2:10" ht="15.75" x14ac:dyDescent="0.25">
      <c r="B85" s="192"/>
      <c r="C85" s="192"/>
      <c r="D85" s="166">
        <f>D84+D4</f>
        <v>27</v>
      </c>
      <c r="E85" s="86" t="s">
        <v>110</v>
      </c>
      <c r="F85" s="198" t="s">
        <v>74</v>
      </c>
      <c r="G85" s="198" t="s">
        <v>74</v>
      </c>
      <c r="H85" s="201" t="s">
        <v>115</v>
      </c>
      <c r="I85" s="192"/>
    </row>
    <row r="86" spans="2:10" ht="15.75" x14ac:dyDescent="0.25">
      <c r="B86" s="192"/>
      <c r="C86" s="192"/>
      <c r="D86" s="166">
        <f>D85+D4</f>
        <v>34</v>
      </c>
      <c r="E86" s="86" t="s">
        <v>111</v>
      </c>
      <c r="F86" s="198" t="s">
        <v>74</v>
      </c>
      <c r="G86" s="198" t="s">
        <v>74</v>
      </c>
      <c r="H86" s="201" t="s">
        <v>115</v>
      </c>
      <c r="I86" s="192"/>
    </row>
    <row r="87" spans="2:10" ht="15.75" x14ac:dyDescent="0.25">
      <c r="B87" s="192"/>
      <c r="C87" s="192"/>
      <c r="D87" s="166">
        <f>D86+D4</f>
        <v>41</v>
      </c>
      <c r="E87" s="86" t="s">
        <v>112</v>
      </c>
      <c r="F87" s="198" t="s">
        <v>74</v>
      </c>
      <c r="G87" s="198" t="s">
        <v>74</v>
      </c>
      <c r="H87" s="201" t="s">
        <v>115</v>
      </c>
      <c r="I87" s="192"/>
    </row>
    <row r="88" spans="2:10" ht="15.75" x14ac:dyDescent="0.25">
      <c r="B88" s="192"/>
      <c r="C88" s="192"/>
      <c r="D88" s="166">
        <f>D87+D4</f>
        <v>48</v>
      </c>
      <c r="E88" s="86" t="s">
        <v>113</v>
      </c>
      <c r="F88" s="198" t="s">
        <v>74</v>
      </c>
      <c r="G88" s="198" t="s">
        <v>74</v>
      </c>
      <c r="H88" s="201" t="s">
        <v>115</v>
      </c>
      <c r="I88" s="192"/>
    </row>
    <row r="89" spans="2:10" ht="15.75" x14ac:dyDescent="0.25">
      <c r="B89" s="192"/>
      <c r="C89" s="192"/>
      <c r="D89" s="166">
        <f>D88+D4</f>
        <v>55</v>
      </c>
      <c r="E89" s="86" t="s">
        <v>114</v>
      </c>
      <c r="F89" s="198" t="s">
        <v>74</v>
      </c>
      <c r="G89" s="198" t="s">
        <v>74</v>
      </c>
      <c r="H89" s="201" t="s">
        <v>115</v>
      </c>
      <c r="I89" s="192"/>
    </row>
    <row r="90" spans="2:10" ht="15.75" x14ac:dyDescent="0.25">
      <c r="B90" s="192"/>
      <c r="C90" s="192"/>
      <c r="D90" s="166">
        <f>D89+D4</f>
        <v>62</v>
      </c>
      <c r="E90" s="86" t="s">
        <v>44</v>
      </c>
      <c r="F90" s="198"/>
      <c r="G90" s="198"/>
      <c r="H90" s="201" t="s">
        <v>115</v>
      </c>
      <c r="I90" s="192"/>
    </row>
    <row r="91" spans="2:10" ht="15.75" x14ac:dyDescent="0.25">
      <c r="B91" s="192"/>
      <c r="C91" s="192"/>
      <c r="D91" s="166">
        <f>D90+D4</f>
        <v>69</v>
      </c>
      <c r="E91" s="86" t="s">
        <v>44</v>
      </c>
      <c r="F91" s="198"/>
      <c r="G91" s="198"/>
      <c r="H91" s="201" t="s">
        <v>115</v>
      </c>
      <c r="I91" s="192"/>
    </row>
    <row r="92" spans="2:10" ht="15.75" x14ac:dyDescent="0.25">
      <c r="B92" s="192"/>
      <c r="C92" s="192"/>
      <c r="D92" s="192"/>
      <c r="E92" s="192"/>
      <c r="F92" s="32"/>
      <c r="G92" s="32"/>
      <c r="H92" s="201"/>
      <c r="I92" s="192"/>
    </row>
    <row r="93" spans="2:10" ht="15.75" x14ac:dyDescent="0.25">
      <c r="B93" s="192"/>
      <c r="C93" s="192"/>
      <c r="D93" s="166">
        <v>7</v>
      </c>
      <c r="E93" s="166" t="str">
        <f>C13</f>
        <v xml:space="preserve">Jindřichův Hradec  </v>
      </c>
      <c r="F93" s="32"/>
      <c r="G93" s="32"/>
      <c r="H93" s="201"/>
      <c r="I93" s="192"/>
      <c r="J93" s="164"/>
    </row>
    <row r="94" spans="2:10" ht="15.75" x14ac:dyDescent="0.25">
      <c r="B94" s="192"/>
      <c r="C94" s="192"/>
      <c r="D94" s="166" t="s">
        <v>42</v>
      </c>
      <c r="E94" s="166" t="s">
        <v>0</v>
      </c>
      <c r="F94" s="198" t="s">
        <v>63</v>
      </c>
      <c r="G94" s="198" t="s">
        <v>11</v>
      </c>
      <c r="H94" s="201"/>
      <c r="I94" s="192"/>
      <c r="J94" s="164"/>
    </row>
    <row r="95" spans="2:10" ht="15.75" x14ac:dyDescent="0.25">
      <c r="B95" s="192"/>
      <c r="C95" s="192"/>
      <c r="D95" s="166">
        <f>D93</f>
        <v>7</v>
      </c>
      <c r="E95" s="86" t="s">
        <v>99</v>
      </c>
      <c r="F95" s="198" t="s">
        <v>74</v>
      </c>
      <c r="G95" s="198" t="s">
        <v>74</v>
      </c>
      <c r="H95" s="201" t="s">
        <v>115</v>
      </c>
      <c r="I95" s="192"/>
    </row>
    <row r="96" spans="2:10" ht="15.75" x14ac:dyDescent="0.25">
      <c r="B96" s="192"/>
      <c r="C96" s="192"/>
      <c r="D96" s="166">
        <f>D95+D4</f>
        <v>14</v>
      </c>
      <c r="E96" s="86" t="s">
        <v>100</v>
      </c>
      <c r="F96" s="198" t="s">
        <v>74</v>
      </c>
      <c r="G96" s="198" t="s">
        <v>74</v>
      </c>
      <c r="H96" s="201" t="s">
        <v>115</v>
      </c>
      <c r="I96" s="192"/>
    </row>
    <row r="97" spans="2:9" ht="15.75" x14ac:dyDescent="0.25">
      <c r="B97" s="192"/>
      <c r="C97" s="192"/>
      <c r="D97" s="166">
        <f>D96+D4</f>
        <v>21</v>
      </c>
      <c r="E97" s="86" t="s">
        <v>101</v>
      </c>
      <c r="F97" s="198" t="s">
        <v>74</v>
      </c>
      <c r="G97" s="198" t="s">
        <v>74</v>
      </c>
      <c r="H97" s="201" t="s">
        <v>115</v>
      </c>
      <c r="I97" s="192"/>
    </row>
    <row r="98" spans="2:9" ht="15.75" x14ac:dyDescent="0.25">
      <c r="B98" s="192"/>
      <c r="C98" s="192"/>
      <c r="D98" s="166">
        <f>D97+D4</f>
        <v>28</v>
      </c>
      <c r="E98" s="86" t="s">
        <v>102</v>
      </c>
      <c r="F98" s="198" t="s">
        <v>74</v>
      </c>
      <c r="G98" s="198" t="s">
        <v>74</v>
      </c>
      <c r="H98" s="201" t="s">
        <v>115</v>
      </c>
      <c r="I98" s="192"/>
    </row>
    <row r="99" spans="2:9" ht="15.75" x14ac:dyDescent="0.25">
      <c r="B99" s="192"/>
      <c r="C99" s="192"/>
      <c r="D99" s="166">
        <f>D98+D4</f>
        <v>35</v>
      </c>
      <c r="E99" s="86" t="s">
        <v>103</v>
      </c>
      <c r="F99" s="198" t="s">
        <v>74</v>
      </c>
      <c r="G99" s="198" t="s">
        <v>74</v>
      </c>
      <c r="H99" s="201" t="s">
        <v>115</v>
      </c>
      <c r="I99" s="192"/>
    </row>
    <row r="100" spans="2:9" ht="15.75" x14ac:dyDescent="0.25">
      <c r="B100" s="192"/>
      <c r="C100" s="192"/>
      <c r="D100" s="166">
        <f>D99+D4</f>
        <v>42</v>
      </c>
      <c r="E100" s="86" t="s">
        <v>104</v>
      </c>
      <c r="F100" s="198"/>
      <c r="G100" s="198" t="s">
        <v>74</v>
      </c>
      <c r="H100" s="201" t="s">
        <v>115</v>
      </c>
      <c r="I100" s="192"/>
    </row>
    <row r="101" spans="2:9" ht="15.75" x14ac:dyDescent="0.25">
      <c r="B101" s="192"/>
      <c r="C101" s="192"/>
      <c r="D101" s="166">
        <f>D100+D4</f>
        <v>49</v>
      </c>
      <c r="E101" s="86" t="s">
        <v>105</v>
      </c>
      <c r="F101" s="198" t="s">
        <v>74</v>
      </c>
      <c r="G101" s="198" t="s">
        <v>74</v>
      </c>
      <c r="H101" s="201" t="s">
        <v>115</v>
      </c>
      <c r="I101" s="192"/>
    </row>
    <row r="102" spans="2:9" ht="15.75" x14ac:dyDescent="0.25">
      <c r="B102" s="192"/>
      <c r="C102" s="192"/>
      <c r="D102" s="166">
        <f>D101+D4</f>
        <v>56</v>
      </c>
      <c r="E102" s="86" t="s">
        <v>106</v>
      </c>
      <c r="F102" s="198" t="s">
        <v>74</v>
      </c>
      <c r="G102" s="198"/>
      <c r="H102" s="201" t="s">
        <v>115</v>
      </c>
      <c r="I102" s="192"/>
    </row>
    <row r="103" spans="2:9" ht="15.75" x14ac:dyDescent="0.25">
      <c r="B103" s="192"/>
      <c r="C103" s="192"/>
      <c r="D103" s="166">
        <f>D102+D4</f>
        <v>63</v>
      </c>
      <c r="E103" s="86" t="s">
        <v>107</v>
      </c>
      <c r="F103" s="198"/>
      <c r="G103" s="198" t="s">
        <v>74</v>
      </c>
      <c r="H103" s="201" t="s">
        <v>115</v>
      </c>
      <c r="I103" s="192"/>
    </row>
    <row r="104" spans="2:9" ht="15.75" x14ac:dyDescent="0.25">
      <c r="B104" s="192"/>
      <c r="C104" s="192"/>
      <c r="D104" s="166">
        <f>D103+D4</f>
        <v>70</v>
      </c>
      <c r="E104" s="86" t="s">
        <v>44</v>
      </c>
      <c r="F104" s="198"/>
      <c r="G104" s="198"/>
      <c r="H104" s="201" t="s">
        <v>115</v>
      </c>
      <c r="I104" s="192"/>
    </row>
    <row r="105" spans="2:9" ht="15.75" x14ac:dyDescent="0.25">
      <c r="B105" s="192"/>
      <c r="C105" s="192"/>
      <c r="D105" s="192"/>
      <c r="E105" s="192"/>
      <c r="F105" s="32"/>
      <c r="G105" s="32"/>
      <c r="H105" s="192"/>
      <c r="I105" s="192"/>
    </row>
    <row r="106" spans="2:9" ht="15.75" x14ac:dyDescent="0.2">
      <c r="D106" s="159"/>
      <c r="E106" s="159"/>
    </row>
    <row r="107" spans="2:9" ht="15.75" x14ac:dyDescent="0.2">
      <c r="D107" s="159"/>
      <c r="E107" s="159"/>
    </row>
    <row r="108" spans="2:9" ht="15.75" x14ac:dyDescent="0.25">
      <c r="D108" s="159"/>
      <c r="E108" s="160"/>
    </row>
    <row r="109" spans="2:9" ht="15.75" x14ac:dyDescent="0.25">
      <c r="D109" s="159"/>
      <c r="E109" s="160"/>
    </row>
    <row r="110" spans="2:9" ht="15.75" x14ac:dyDescent="0.25">
      <c r="D110" s="159"/>
      <c r="E110" s="160"/>
    </row>
    <row r="111" spans="2:9" ht="15.75" x14ac:dyDescent="0.25">
      <c r="D111" s="159"/>
      <c r="E111" s="160"/>
    </row>
    <row r="112" spans="2:9" ht="15.75" x14ac:dyDescent="0.25">
      <c r="D112" s="159"/>
      <c r="E112" s="160"/>
    </row>
    <row r="113" spans="4:5" ht="15.75" x14ac:dyDescent="0.25">
      <c r="D113" s="159"/>
      <c r="E113" s="160"/>
    </row>
    <row r="114" spans="4:5" ht="15.75" x14ac:dyDescent="0.25">
      <c r="D114" s="159"/>
      <c r="E114" s="160"/>
    </row>
    <row r="115" spans="4:5" ht="15.75" x14ac:dyDescent="0.25">
      <c r="D115" s="159"/>
      <c r="E115" s="160"/>
    </row>
    <row r="116" spans="4:5" ht="15.75" x14ac:dyDescent="0.25">
      <c r="D116" s="159"/>
      <c r="E116" s="160"/>
    </row>
    <row r="117" spans="4:5" ht="15.75" x14ac:dyDescent="0.25">
      <c r="D117" s="159"/>
      <c r="E117" s="160"/>
    </row>
    <row r="118" spans="4:5" x14ac:dyDescent="0.2">
      <c r="D118" s="90"/>
      <c r="E118" s="90"/>
    </row>
    <row r="119" spans="4:5" ht="15.75" x14ac:dyDescent="0.2">
      <c r="D119" s="159"/>
      <c r="E119" s="159"/>
    </row>
    <row r="120" spans="4:5" ht="15.75" x14ac:dyDescent="0.2">
      <c r="D120" s="159"/>
      <c r="E120" s="159"/>
    </row>
    <row r="121" spans="4:5" ht="15.75" x14ac:dyDescent="0.25">
      <c r="D121" s="159"/>
      <c r="E121" s="160"/>
    </row>
    <row r="122" spans="4:5" ht="15.75" x14ac:dyDescent="0.25">
      <c r="D122" s="159"/>
      <c r="E122" s="160"/>
    </row>
    <row r="123" spans="4:5" ht="15.75" x14ac:dyDescent="0.25">
      <c r="D123" s="159"/>
      <c r="E123" s="160"/>
    </row>
    <row r="124" spans="4:5" ht="15.75" x14ac:dyDescent="0.25">
      <c r="D124" s="159"/>
      <c r="E124" s="160"/>
    </row>
    <row r="125" spans="4:5" ht="15.75" x14ac:dyDescent="0.25">
      <c r="D125" s="159"/>
      <c r="E125" s="160"/>
    </row>
    <row r="126" spans="4:5" ht="15.75" x14ac:dyDescent="0.25">
      <c r="D126" s="159"/>
      <c r="E126" s="160"/>
    </row>
    <row r="127" spans="4:5" ht="15.75" x14ac:dyDescent="0.25">
      <c r="D127" s="159"/>
      <c r="E127" s="160"/>
    </row>
    <row r="128" spans="4:5" ht="15.75" x14ac:dyDescent="0.25">
      <c r="D128" s="159"/>
      <c r="E128" s="160"/>
    </row>
    <row r="129" spans="4:5" ht="15.75" x14ac:dyDescent="0.25">
      <c r="D129" s="159"/>
      <c r="E129" s="160"/>
    </row>
    <row r="130" spans="4:5" ht="15.75" x14ac:dyDescent="0.25">
      <c r="D130" s="159"/>
      <c r="E130" s="160"/>
    </row>
    <row r="131" spans="4:5" x14ac:dyDescent="0.2">
      <c r="D131" s="90"/>
      <c r="E131" s="90"/>
    </row>
    <row r="132" spans="4:5" ht="15.75" x14ac:dyDescent="0.2">
      <c r="D132" s="159"/>
      <c r="E132" s="159"/>
    </row>
    <row r="133" spans="4:5" ht="15.75" x14ac:dyDescent="0.2">
      <c r="D133" s="159"/>
      <c r="E133" s="159"/>
    </row>
    <row r="134" spans="4:5" ht="15.75" x14ac:dyDescent="0.25">
      <c r="D134" s="159"/>
      <c r="E134" s="160"/>
    </row>
    <row r="135" spans="4:5" ht="15.75" x14ac:dyDescent="0.25">
      <c r="D135" s="159"/>
      <c r="E135" s="160"/>
    </row>
    <row r="136" spans="4:5" ht="15.75" x14ac:dyDescent="0.25">
      <c r="D136" s="159"/>
      <c r="E136" s="160"/>
    </row>
    <row r="137" spans="4:5" ht="15.75" x14ac:dyDescent="0.25">
      <c r="D137" s="159"/>
      <c r="E137" s="160"/>
    </row>
    <row r="138" spans="4:5" ht="15.75" x14ac:dyDescent="0.25">
      <c r="D138" s="159"/>
      <c r="E138" s="160"/>
    </row>
    <row r="139" spans="4:5" ht="15.75" x14ac:dyDescent="0.25">
      <c r="D139" s="159"/>
      <c r="E139" s="160"/>
    </row>
    <row r="140" spans="4:5" ht="15.75" x14ac:dyDescent="0.25">
      <c r="D140" s="159"/>
      <c r="E140" s="160"/>
    </row>
    <row r="141" spans="4:5" ht="15.75" x14ac:dyDescent="0.25">
      <c r="D141" s="159"/>
      <c r="E141" s="160"/>
    </row>
    <row r="142" spans="4:5" ht="15.75" x14ac:dyDescent="0.25">
      <c r="D142" s="159"/>
      <c r="E142" s="160"/>
    </row>
    <row r="143" spans="4:5" ht="15.75" x14ac:dyDescent="0.25">
      <c r="D143" s="159"/>
      <c r="E143" s="160"/>
    </row>
  </sheetData>
  <mergeCells count="2">
    <mergeCell ref="B6:C6"/>
    <mergeCell ref="I68:I69"/>
  </mergeCells>
  <pageMargins left="0.25" right="0.25"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7"/>
  <sheetViews>
    <sheetView tabSelected="1" view="pageBreakPreview" zoomScaleNormal="100" zoomScaleSheetLayoutView="100" workbookViewId="0">
      <selection activeCell="I7" sqref="I7"/>
    </sheetView>
  </sheetViews>
  <sheetFormatPr defaultRowHeight="15.75" x14ac:dyDescent="0.25"/>
  <cols>
    <col min="1" max="1" width="10" style="32" customWidth="1"/>
    <col min="2" max="2" width="7.85546875" style="24" customWidth="1"/>
    <col min="3" max="3" width="6" style="24" customWidth="1"/>
    <col min="4" max="4" width="26.85546875" style="24" customWidth="1"/>
    <col min="5" max="5" width="25.7109375" style="85" customWidth="1"/>
    <col min="6" max="8" width="9.140625" style="32"/>
    <col min="9" max="9" width="20.5703125" style="32" customWidth="1"/>
    <col min="10" max="16384" width="9.140625" style="32"/>
  </cols>
  <sheetData>
    <row r="1" spans="1:10" ht="16.5" customHeight="1" x14ac:dyDescent="0.2">
      <c r="A1" s="243" t="s">
        <v>15</v>
      </c>
      <c r="B1" s="231"/>
      <c r="C1" s="231"/>
      <c r="D1" s="231"/>
      <c r="E1" s="232"/>
      <c r="F1" s="243" t="s">
        <v>19</v>
      </c>
      <c r="G1" s="231"/>
      <c r="H1" s="231"/>
      <c r="I1" s="231"/>
      <c r="J1" s="232"/>
    </row>
    <row r="2" spans="1:10" ht="16.5" customHeight="1" thickBot="1" x14ac:dyDescent="0.25">
      <c r="A2" s="241"/>
      <c r="B2" s="233"/>
      <c r="C2" s="233"/>
      <c r="D2" s="233"/>
      <c r="E2" s="234"/>
      <c r="F2" s="241"/>
      <c r="G2" s="233"/>
      <c r="H2" s="233"/>
      <c r="I2" s="233"/>
      <c r="J2" s="234"/>
    </row>
    <row r="3" spans="1:10" ht="48" customHeight="1" thickBot="1" x14ac:dyDescent="0.25">
      <c r="A3" s="139" t="s">
        <v>14</v>
      </c>
      <c r="B3" s="144" t="s">
        <v>13</v>
      </c>
      <c r="C3" s="145" t="s">
        <v>10</v>
      </c>
      <c r="D3" s="146" t="s">
        <v>0</v>
      </c>
      <c r="E3" s="147" t="s">
        <v>2</v>
      </c>
      <c r="F3" s="29" t="s">
        <v>14</v>
      </c>
      <c r="G3" s="30" t="s">
        <v>13</v>
      </c>
      <c r="H3" s="31" t="s">
        <v>10</v>
      </c>
      <c r="I3" s="31" t="s">
        <v>2</v>
      </c>
      <c r="J3" s="31" t="s">
        <v>20</v>
      </c>
    </row>
    <row r="4" spans="1:10" ht="16.5" customHeight="1" x14ac:dyDescent="0.25">
      <c r="A4" s="227">
        <v>1</v>
      </c>
      <c r="B4" s="75">
        <v>1</v>
      </c>
      <c r="C4" s="75">
        <v>1</v>
      </c>
      <c r="D4" s="167" t="str">
        <f>IF(přihlášky!$F$17="X",přihlášky!$E$17,přihlášky!H17)</f>
        <v>Trnka Luboš</v>
      </c>
      <c r="E4" s="112" t="str">
        <f>přihlášky!C7</f>
        <v xml:space="preserve">České Budějovice  </v>
      </c>
      <c r="F4" s="235">
        <v>1</v>
      </c>
      <c r="G4" s="18">
        <v>1</v>
      </c>
      <c r="H4" s="18">
        <v>1</v>
      </c>
      <c r="I4" s="135" t="str">
        <f>přihlášky!C7</f>
        <v xml:space="preserve">České Budějovice  </v>
      </c>
      <c r="J4" s="25"/>
    </row>
    <row r="5" spans="1:10" ht="16.5" customHeight="1" thickBot="1" x14ac:dyDescent="0.3">
      <c r="A5" s="228"/>
      <c r="B5" s="76">
        <v>2</v>
      </c>
      <c r="C5" s="76">
        <v>2</v>
      </c>
      <c r="D5" s="168" t="str">
        <f>IF(přihlášky!$F$30="X",přihlášky!$E$30,přihlášky!$H$30)</f>
        <v>Fric  Ladislav</v>
      </c>
      <c r="E5" s="113" t="str">
        <f>přihlášky!C8</f>
        <v xml:space="preserve">Písek  </v>
      </c>
      <c r="F5" s="236"/>
      <c r="G5" s="19">
        <v>2</v>
      </c>
      <c r="H5" s="19">
        <v>2</v>
      </c>
      <c r="I5" s="136" t="str">
        <f>přihlášky!C8</f>
        <v xml:space="preserve">Písek  </v>
      </c>
      <c r="J5" s="26"/>
    </row>
    <row r="6" spans="1:10" ht="16.5" customHeight="1" x14ac:dyDescent="0.25">
      <c r="A6" s="227">
        <v>2</v>
      </c>
      <c r="B6" s="75">
        <v>1</v>
      </c>
      <c r="C6" s="75">
        <v>3</v>
      </c>
      <c r="D6" s="167" t="str">
        <f>IF(přihlášky!$F$43="X",přihlášky!$E$43,přihlášky!$H$43)</f>
        <v>Janovský Martin</v>
      </c>
      <c r="E6" s="112" t="str">
        <f>přihlášky!C9</f>
        <v xml:space="preserve">Tábor  </v>
      </c>
      <c r="F6" s="236">
        <f>1+F4</f>
        <v>2</v>
      </c>
      <c r="G6" s="19">
        <v>1</v>
      </c>
      <c r="H6" s="19">
        <v>3</v>
      </c>
      <c r="I6" s="136" t="str">
        <f>přihlášky!C9</f>
        <v xml:space="preserve">Tábor  </v>
      </c>
      <c r="J6" s="26"/>
    </row>
    <row r="7" spans="1:10" ht="16.5" customHeight="1" thickBot="1" x14ac:dyDescent="0.3">
      <c r="A7" s="228"/>
      <c r="B7" s="76">
        <v>2</v>
      </c>
      <c r="C7" s="76">
        <v>4</v>
      </c>
      <c r="D7" s="168" t="str">
        <f>IF(přihlášky!$F$56="X",přihlášky!$E$56,přihlášky!$H$56)</f>
        <v>Hüttner Milan</v>
      </c>
      <c r="E7" s="113" t="str">
        <f>přihlášky!C10</f>
        <v xml:space="preserve">Český Krumlov  </v>
      </c>
      <c r="F7" s="236"/>
      <c r="G7" s="19">
        <v>2</v>
      </c>
      <c r="H7" s="19">
        <v>4</v>
      </c>
      <c r="I7" s="136" t="str">
        <f>přihlášky!C10</f>
        <v xml:space="preserve">Český Krumlov  </v>
      </c>
      <c r="J7" s="26"/>
    </row>
    <row r="8" spans="1:10" ht="16.5" customHeight="1" x14ac:dyDescent="0.25">
      <c r="A8" s="227">
        <v>3</v>
      </c>
      <c r="B8" s="75">
        <v>1</v>
      </c>
      <c r="C8" s="75">
        <v>5</v>
      </c>
      <c r="D8" s="167" t="str">
        <f>IF(přihlášky!$F$69="X",přihlášky!$E$69,přihlášky!$H$69)</f>
        <v>Suchopár Jiří</v>
      </c>
      <c r="E8" s="112" t="str">
        <f>přihlášky!C11</f>
        <v xml:space="preserve">Strakonice  </v>
      </c>
      <c r="F8" s="236">
        <f>1+F6</f>
        <v>3</v>
      </c>
      <c r="G8" s="19">
        <v>1</v>
      </c>
      <c r="H8" s="19">
        <v>5</v>
      </c>
      <c r="I8" s="136" t="str">
        <f>přihlášky!C11</f>
        <v xml:space="preserve">Strakonice  </v>
      </c>
      <c r="J8" s="26"/>
    </row>
    <row r="9" spans="1:10" ht="16.5" customHeight="1" thickBot="1" x14ac:dyDescent="0.3">
      <c r="A9" s="228"/>
      <c r="B9" s="76">
        <v>2</v>
      </c>
      <c r="C9" s="76">
        <v>6</v>
      </c>
      <c r="D9" s="168" t="str">
        <f>IF(přihlášky!$F$82="X",přihlášky!$E$82,přihlášky!$H$82)</f>
        <v>Havlíček Petr</v>
      </c>
      <c r="E9" s="113" t="str">
        <f>přihlášky!C12</f>
        <v xml:space="preserve">Prachatice  </v>
      </c>
      <c r="F9" s="236"/>
      <c r="G9" s="19">
        <v>2</v>
      </c>
      <c r="H9" s="19">
        <v>6</v>
      </c>
      <c r="I9" s="136" t="str">
        <f>přihlášky!C12</f>
        <v xml:space="preserve">Prachatice  </v>
      </c>
      <c r="J9" s="26"/>
    </row>
    <row r="10" spans="1:10" ht="16.5" customHeight="1" x14ac:dyDescent="0.25">
      <c r="A10" s="227">
        <v>4</v>
      </c>
      <c r="B10" s="75">
        <v>1</v>
      </c>
      <c r="C10" s="75">
        <v>7</v>
      </c>
      <c r="D10" s="167" t="str">
        <f>IF(přihlášky!$F$95="X",přihlášky!$E$95,přihlášky!$H$95)</f>
        <v>Šmíd Stanislav</v>
      </c>
      <c r="E10" s="112" t="str">
        <f>přihlášky!C13</f>
        <v xml:space="preserve">Jindřichův Hradec  </v>
      </c>
      <c r="F10" s="236">
        <f>1+F8</f>
        <v>4</v>
      </c>
      <c r="G10" s="19">
        <v>1</v>
      </c>
      <c r="H10" s="19">
        <v>7</v>
      </c>
      <c r="I10" s="136" t="str">
        <f>přihlášky!C13</f>
        <v xml:space="preserve">Jindřichův Hradec  </v>
      </c>
      <c r="J10" s="26"/>
    </row>
    <row r="11" spans="1:10" ht="16.5" customHeight="1" thickBot="1" x14ac:dyDescent="0.3">
      <c r="A11" s="228"/>
      <c r="B11" s="76">
        <v>2</v>
      </c>
      <c r="C11" s="76">
        <v>8</v>
      </c>
      <c r="D11" s="168" t="str">
        <f>IF(přihlášky!$F$18="X",přihlášky!$E$18,přihlášky!H18)</f>
        <v>Milan Kriso</v>
      </c>
      <c r="E11" s="113" t="str">
        <f>přihlášky!C7</f>
        <v xml:space="preserve">České Budějovice  </v>
      </c>
      <c r="F11" s="237"/>
      <c r="G11" s="20">
        <v>2</v>
      </c>
      <c r="H11" s="20">
        <v>8</v>
      </c>
      <c r="I11" s="27"/>
      <c r="J11" s="28"/>
    </row>
    <row r="12" spans="1:10" ht="16.5" customHeight="1" thickBot="1" x14ac:dyDescent="0.25">
      <c r="A12" s="227">
        <v>5</v>
      </c>
      <c r="B12" s="75">
        <v>1</v>
      </c>
      <c r="C12" s="75">
        <v>9</v>
      </c>
      <c r="D12" s="167" t="str">
        <f>IF(přihlášky!$F$31="X",přihlášky!$E$31,přihlášky!$H$31)</f>
        <v>Kalous  Petr</v>
      </c>
      <c r="E12" s="112" t="str">
        <f>přihlášky!C8</f>
        <v xml:space="preserve">Písek  </v>
      </c>
    </row>
    <row r="13" spans="1:10" ht="16.5" customHeight="1" thickBot="1" x14ac:dyDescent="0.25">
      <c r="A13" s="228"/>
      <c r="B13" s="76">
        <v>2</v>
      </c>
      <c r="C13" s="76">
        <v>10</v>
      </c>
      <c r="D13" s="168" t="str">
        <f>IF(přihlášky!$F$44="X",přihlášky!$E$44,přihlášky!$H$44)</f>
        <v>Fišer Ondřej</v>
      </c>
      <c r="E13" s="113" t="str">
        <f>přihlášky!C9</f>
        <v xml:space="preserve">Tábor  </v>
      </c>
      <c r="F13" s="231" t="s">
        <v>21</v>
      </c>
      <c r="G13" s="231"/>
      <c r="H13" s="231"/>
      <c r="I13" s="231"/>
      <c r="J13" s="232"/>
    </row>
    <row r="14" spans="1:10" ht="16.5" customHeight="1" thickBot="1" x14ac:dyDescent="0.25">
      <c r="A14" s="227">
        <v>6</v>
      </c>
      <c r="B14" s="75">
        <v>1</v>
      </c>
      <c r="C14" s="75">
        <v>11</v>
      </c>
      <c r="D14" s="167" t="str">
        <f>IF(přihlášky!$F$57="X",přihlášky!$E$57,přihlášky!$H$57)</f>
        <v>Wirth Aleš</v>
      </c>
      <c r="E14" s="112" t="str">
        <f>přihlášky!C10</f>
        <v xml:space="preserve">Český Krumlov  </v>
      </c>
      <c r="F14" s="233"/>
      <c r="G14" s="233"/>
      <c r="H14" s="233"/>
      <c r="I14" s="233"/>
      <c r="J14" s="234"/>
    </row>
    <row r="15" spans="1:10" ht="16.5" customHeight="1" thickBot="1" x14ac:dyDescent="0.25">
      <c r="A15" s="228"/>
      <c r="B15" s="76">
        <v>2</v>
      </c>
      <c r="C15" s="76">
        <v>12</v>
      </c>
      <c r="D15" s="168" t="str">
        <f>IF(přihlášky!$F$70="X",přihlášky!$E$70,přihlášky!$H$70)</f>
        <v>Louda Petr</v>
      </c>
      <c r="E15" s="113" t="str">
        <f>přihlášky!C11</f>
        <v xml:space="preserve">Strakonice  </v>
      </c>
      <c r="F15" s="163" t="s">
        <v>14</v>
      </c>
      <c r="G15" s="30" t="s">
        <v>13</v>
      </c>
      <c r="H15" s="31" t="s">
        <v>10</v>
      </c>
      <c r="I15" s="31" t="s">
        <v>2</v>
      </c>
      <c r="J15" s="31" t="s">
        <v>20</v>
      </c>
    </row>
    <row r="16" spans="1:10" ht="16.5" customHeight="1" x14ac:dyDescent="0.2">
      <c r="A16" s="227">
        <v>7</v>
      </c>
      <c r="B16" s="75">
        <v>1</v>
      </c>
      <c r="C16" s="75">
        <v>13</v>
      </c>
      <c r="D16" s="167" t="str">
        <f>IF(přihlášky!$F$83="X",přihlášky!$E$83,přihlášky!$H$83)</f>
        <v>Šustr Jiří</v>
      </c>
      <c r="E16" s="112" t="str">
        <f>přihlášky!C12</f>
        <v xml:space="preserve">Prachatice  </v>
      </c>
      <c r="F16" s="235">
        <v>1</v>
      </c>
      <c r="G16" s="18">
        <v>2</v>
      </c>
      <c r="H16" s="18">
        <v>1</v>
      </c>
      <c r="I16" s="135" t="str">
        <f>přihlášky!C7</f>
        <v xml:space="preserve">České Budějovice  </v>
      </c>
      <c r="J16" s="33"/>
    </row>
    <row r="17" spans="1:10" ht="16.5" customHeight="1" thickBot="1" x14ac:dyDescent="0.25">
      <c r="A17" s="228"/>
      <c r="B17" s="76">
        <v>2</v>
      </c>
      <c r="C17" s="76">
        <v>14</v>
      </c>
      <c r="D17" s="168" t="str">
        <f>IF(přihlášky!$F$96="X",přihlášky!$E$96,přihlášky!$H$96)</f>
        <v>Doktor Michal</v>
      </c>
      <c r="E17" s="113" t="str">
        <f>přihlášky!C13</f>
        <v xml:space="preserve">Jindřichův Hradec  </v>
      </c>
      <c r="F17" s="236"/>
      <c r="G17" s="19">
        <v>1</v>
      </c>
      <c r="H17" s="19">
        <v>2</v>
      </c>
      <c r="I17" s="136" t="str">
        <f>přihlášky!C8</f>
        <v xml:space="preserve">Písek  </v>
      </c>
      <c r="J17" s="34"/>
    </row>
    <row r="18" spans="1:10" ht="16.5" customHeight="1" x14ac:dyDescent="0.2">
      <c r="A18" s="227">
        <v>8</v>
      </c>
      <c r="B18" s="75">
        <v>1</v>
      </c>
      <c r="C18" s="75">
        <v>15</v>
      </c>
      <c r="D18" s="167" t="str">
        <f>IF(přihlášky!$F$19="X",přihlášky!$E$19,přihlášky!$H$19)</f>
        <v>Milan Čada</v>
      </c>
      <c r="E18" s="112" t="str">
        <f>přihlášky!C7</f>
        <v xml:space="preserve">České Budějovice  </v>
      </c>
      <c r="F18" s="236">
        <f>1+F16</f>
        <v>2</v>
      </c>
      <c r="G18" s="19">
        <v>2</v>
      </c>
      <c r="H18" s="19">
        <v>3</v>
      </c>
      <c r="I18" s="136" t="str">
        <f>přihlášky!C9</f>
        <v xml:space="preserve">Tábor  </v>
      </c>
      <c r="J18" s="34"/>
    </row>
    <row r="19" spans="1:10" ht="16.5" customHeight="1" thickBot="1" x14ac:dyDescent="0.25">
      <c r="A19" s="228"/>
      <c r="B19" s="76">
        <v>2</v>
      </c>
      <c r="C19" s="76">
        <v>16</v>
      </c>
      <c r="D19" s="168" t="str">
        <f>IF(přihlášky!$F$32="X",přihlášky!$E$32,přihlášky!$H$32)</f>
        <v>Tratina Karel</v>
      </c>
      <c r="E19" s="113" t="str">
        <f>přihlášky!C8</f>
        <v xml:space="preserve">Písek  </v>
      </c>
      <c r="F19" s="236"/>
      <c r="G19" s="19">
        <v>1</v>
      </c>
      <c r="H19" s="19">
        <v>4</v>
      </c>
      <c r="I19" s="136" t="str">
        <f>přihlášky!C10</f>
        <v xml:space="preserve">Český Krumlov  </v>
      </c>
      <c r="J19" s="34"/>
    </row>
    <row r="20" spans="1:10" ht="16.5" customHeight="1" x14ac:dyDescent="0.2">
      <c r="A20" s="227">
        <v>9</v>
      </c>
      <c r="B20" s="75">
        <v>1</v>
      </c>
      <c r="C20" s="75">
        <v>17</v>
      </c>
      <c r="D20" s="167" t="str">
        <f>IF(přihlášky!$F$45="X",přihlášky!$E$45,přihlášky!$H$45)</f>
        <v>Řezáč Milan</v>
      </c>
      <c r="E20" s="112" t="str">
        <f>přihlášky!C9</f>
        <v xml:space="preserve">Tábor  </v>
      </c>
      <c r="F20" s="236">
        <f>1+F18</f>
        <v>3</v>
      </c>
      <c r="G20" s="19">
        <v>2</v>
      </c>
      <c r="H20" s="19">
        <v>5</v>
      </c>
      <c r="I20" s="136" t="str">
        <f>přihlášky!C11</f>
        <v xml:space="preserve">Strakonice  </v>
      </c>
      <c r="J20" s="34"/>
    </row>
    <row r="21" spans="1:10" ht="16.5" customHeight="1" thickBot="1" x14ac:dyDescent="0.25">
      <c r="A21" s="228"/>
      <c r="B21" s="76">
        <v>2</v>
      </c>
      <c r="C21" s="76">
        <v>18</v>
      </c>
      <c r="D21" s="168" t="str">
        <f>IF(přihlášky!$F$58="X",přihlášky!$E$58,přihlášky!$H$58)</f>
        <v>Klein Adolf</v>
      </c>
      <c r="E21" s="113" t="str">
        <f>přihlášky!C10</f>
        <v xml:space="preserve">Český Krumlov  </v>
      </c>
      <c r="F21" s="236"/>
      <c r="G21" s="19">
        <v>1</v>
      </c>
      <c r="H21" s="19">
        <v>6</v>
      </c>
      <c r="I21" s="136" t="str">
        <f>přihlášky!C12</f>
        <v xml:space="preserve">Prachatice  </v>
      </c>
      <c r="J21" s="34"/>
    </row>
    <row r="22" spans="1:10" ht="16.5" customHeight="1" x14ac:dyDescent="0.2">
      <c r="A22" s="227">
        <v>10</v>
      </c>
      <c r="B22" s="75">
        <v>1</v>
      </c>
      <c r="C22" s="75">
        <v>19</v>
      </c>
      <c r="D22" s="167" t="str">
        <f>IF(přihlášky!$F$71="X",přihlášky!$E$71,přihlášky!$H$71)</f>
        <v>Habich Michal</v>
      </c>
      <c r="E22" s="112" t="str">
        <f>přihlášky!C11</f>
        <v xml:space="preserve">Strakonice  </v>
      </c>
      <c r="F22" s="236">
        <f>1+F20</f>
        <v>4</v>
      </c>
      <c r="G22" s="19">
        <v>2</v>
      </c>
      <c r="H22" s="19">
        <v>7</v>
      </c>
      <c r="I22" s="137" t="str">
        <f>přihlášky!C13</f>
        <v xml:space="preserve">Jindřichův Hradec  </v>
      </c>
      <c r="J22" s="34"/>
    </row>
    <row r="23" spans="1:10" ht="16.5" customHeight="1" thickBot="1" x14ac:dyDescent="0.25">
      <c r="A23" s="228"/>
      <c r="B23" s="76">
        <v>2</v>
      </c>
      <c r="C23" s="76">
        <v>20</v>
      </c>
      <c r="D23" s="168" t="str">
        <f>IF(přihlášky!$F$84="X",přihlášky!$E$84,přihlášky!$H$84)</f>
        <v>Jiráň Aleš</v>
      </c>
      <c r="E23" s="113" t="str">
        <f>přihlášky!C12</f>
        <v xml:space="preserve">Prachatice  </v>
      </c>
      <c r="F23" s="237"/>
      <c r="G23" s="20">
        <v>1</v>
      </c>
      <c r="H23" s="20">
        <v>8</v>
      </c>
      <c r="I23" s="138"/>
      <c r="J23" s="36"/>
    </row>
    <row r="24" spans="1:10" ht="16.5" customHeight="1" x14ac:dyDescent="0.2">
      <c r="A24" s="227">
        <v>11</v>
      </c>
      <c r="B24" s="75">
        <v>1</v>
      </c>
      <c r="C24" s="75">
        <v>21</v>
      </c>
      <c r="D24" s="167" t="str">
        <f>IF(přihlášky!$F$97="X",přihlášky!$E$97,přihlášky!$H$97)</f>
        <v>Janů Pavel</v>
      </c>
      <c r="E24" s="112" t="str">
        <f>přihlášky!C13</f>
        <v xml:space="preserve">Jindřichův Hradec  </v>
      </c>
    </row>
    <row r="25" spans="1:10" ht="16.5" customHeight="1" thickBot="1" x14ac:dyDescent="0.25">
      <c r="A25" s="228"/>
      <c r="B25" s="76">
        <v>2</v>
      </c>
      <c r="C25" s="76">
        <v>22</v>
      </c>
      <c r="D25" s="168" t="str">
        <f>IF(přihlášky!$F$20="X",přihlášky!$E$20,přihlášky!$H$20)</f>
        <v>Miroslav Klimeš</v>
      </c>
      <c r="E25" s="113" t="str">
        <f>přihlášky!C7</f>
        <v xml:space="preserve">České Budějovice  </v>
      </c>
    </row>
    <row r="26" spans="1:10" ht="16.5" customHeight="1" x14ac:dyDescent="0.2">
      <c r="A26" s="227">
        <v>12</v>
      </c>
      <c r="B26" s="75">
        <v>1</v>
      </c>
      <c r="C26" s="75">
        <v>23</v>
      </c>
      <c r="D26" s="167" t="str">
        <f>IF(přihlášky!$F$33="X",přihlášky!$E$33,přihlášky!$H$33)</f>
        <v>Kubiš  David</v>
      </c>
      <c r="E26" s="112" t="str">
        <f>přihlášky!C8</f>
        <v xml:space="preserve">Písek  </v>
      </c>
    </row>
    <row r="27" spans="1:10" ht="16.5" customHeight="1" thickBot="1" x14ac:dyDescent="0.25">
      <c r="A27" s="228"/>
      <c r="B27" s="76">
        <v>2</v>
      </c>
      <c r="C27" s="76">
        <v>24</v>
      </c>
      <c r="D27" s="168" t="str">
        <f>IF(přihlášky!$F$46="X",přihlášky!$E$46,přihlášky!$H$46)</f>
        <v>Poledne František</v>
      </c>
      <c r="E27" s="113" t="str">
        <f>přihlášky!C9</f>
        <v xml:space="preserve">Tábor  </v>
      </c>
    </row>
    <row r="28" spans="1:10" ht="16.5" customHeight="1" x14ac:dyDescent="0.2">
      <c r="A28" s="227">
        <v>13</v>
      </c>
      <c r="B28" s="75">
        <v>1</v>
      </c>
      <c r="C28" s="75">
        <v>25</v>
      </c>
      <c r="D28" s="167" t="str">
        <f>IF(přihlášky!$F$59="X",přihlášky!$E$59,přihlášky!$H$59)</f>
        <v>Bartuška Jiří</v>
      </c>
      <c r="E28" s="112" t="str">
        <f>přihlášky!C10</f>
        <v xml:space="preserve">Český Krumlov  </v>
      </c>
    </row>
    <row r="29" spans="1:10" ht="16.5" customHeight="1" thickBot="1" x14ac:dyDescent="0.25">
      <c r="A29" s="228"/>
      <c r="B29" s="76">
        <v>2</v>
      </c>
      <c r="C29" s="76">
        <v>26</v>
      </c>
      <c r="D29" s="168" t="str">
        <f>IF(přihlášky!$F$72="X",přihlášky!$E$72,přihlášky!$H$72)</f>
        <v>Vaňač Aleš</v>
      </c>
      <c r="E29" s="113" t="str">
        <f>přihlášky!C11</f>
        <v xml:space="preserve">Strakonice  </v>
      </c>
    </row>
    <row r="30" spans="1:10" ht="16.5" customHeight="1" x14ac:dyDescent="0.2">
      <c r="A30" s="227">
        <v>14</v>
      </c>
      <c r="B30" s="75">
        <v>1</v>
      </c>
      <c r="C30" s="75">
        <v>27</v>
      </c>
      <c r="D30" s="167" t="str">
        <f>IF(přihlášky!$F$85="X",přihlášky!$E$85,přihlášky!$H$85)</f>
        <v>Cinádr Jiří</v>
      </c>
      <c r="E30" s="112" t="str">
        <f>přihlášky!C12</f>
        <v xml:space="preserve">Prachatice  </v>
      </c>
    </row>
    <row r="31" spans="1:10" ht="16.5" customHeight="1" thickBot="1" x14ac:dyDescent="0.25">
      <c r="A31" s="228"/>
      <c r="B31" s="76">
        <v>2</v>
      </c>
      <c r="C31" s="76">
        <v>28</v>
      </c>
      <c r="D31" s="168" t="str">
        <f>IF(přihlášky!$F$98="X",přihlášky!$E$98,přihlášky!$H$98)</f>
        <v>Ferdan Miroslav</v>
      </c>
      <c r="E31" s="113" t="str">
        <f>přihlášky!C13</f>
        <v xml:space="preserve">Jindřichův Hradec  </v>
      </c>
    </row>
    <row r="32" spans="1:10" ht="16.5" customHeight="1" x14ac:dyDescent="0.2">
      <c r="A32" s="227">
        <v>15</v>
      </c>
      <c r="B32" s="75">
        <v>1</v>
      </c>
      <c r="C32" s="75">
        <v>29</v>
      </c>
      <c r="D32" s="167" t="str">
        <f>IF(přihlášky!$F$21="X",přihlášky!$E$21,přihlášky!$H$21)</f>
        <v>Nestartuje</v>
      </c>
      <c r="E32" s="112" t="str">
        <f>přihlášky!C7</f>
        <v xml:space="preserve">České Budějovice  </v>
      </c>
    </row>
    <row r="33" spans="1:10" ht="16.5" customHeight="1" thickBot="1" x14ac:dyDescent="0.25">
      <c r="A33" s="228"/>
      <c r="B33" s="76">
        <v>2</v>
      </c>
      <c r="C33" s="76">
        <v>30</v>
      </c>
      <c r="D33" s="168" t="str">
        <f>IF(přihlášky!$F$34="X",přihlášky!$E$34,přihlášky!$H$34)</f>
        <v>Kašpar  Michal</v>
      </c>
      <c r="E33" s="113" t="str">
        <f>přihlášky!C8</f>
        <v xml:space="preserve">Písek  </v>
      </c>
    </row>
    <row r="34" spans="1:10" ht="16.5" customHeight="1" x14ac:dyDescent="0.2">
      <c r="A34" s="227">
        <v>16</v>
      </c>
      <c r="B34" s="75">
        <v>1</v>
      </c>
      <c r="C34" s="75">
        <v>31</v>
      </c>
      <c r="D34" s="167" t="str">
        <f>IF(přihlášky!$F$47="X",přihlášky!$E$47,přihlášky!$H$47)</f>
        <v>Podzimek Michal</v>
      </c>
      <c r="E34" s="112" t="str">
        <f>přihlášky!C9</f>
        <v xml:space="preserve">Tábor  </v>
      </c>
    </row>
    <row r="35" spans="1:10" ht="16.5" customHeight="1" thickBot="1" x14ac:dyDescent="0.25">
      <c r="A35" s="228"/>
      <c r="B35" s="76">
        <v>2</v>
      </c>
      <c r="C35" s="76">
        <v>32</v>
      </c>
      <c r="D35" s="168" t="str">
        <f>IF(přihlášky!$F$60="X",přihlášky!$E$60,přihlášky!$H$60)</f>
        <v>Šebest Dušan</v>
      </c>
      <c r="E35" s="113" t="str">
        <f>přihlášky!C10</f>
        <v xml:space="preserve">Český Krumlov  </v>
      </c>
    </row>
    <row r="36" spans="1:10" ht="16.5" customHeight="1" x14ac:dyDescent="0.2">
      <c r="A36" s="227">
        <v>17</v>
      </c>
      <c r="B36" s="75">
        <v>1</v>
      </c>
      <c r="C36" s="75">
        <v>33</v>
      </c>
      <c r="D36" s="167" t="str">
        <f>IF(přihlášky!$F$73="X",přihlášky!$E$73,přihlášky!$H$73)</f>
        <v>Černovský Michal</v>
      </c>
      <c r="E36" s="112" t="str">
        <f>přihlášky!C11</f>
        <v xml:space="preserve">Strakonice  </v>
      </c>
    </row>
    <row r="37" spans="1:10" ht="16.5" customHeight="1" thickBot="1" x14ac:dyDescent="0.25">
      <c r="A37" s="228"/>
      <c r="B37" s="76">
        <v>2</v>
      </c>
      <c r="C37" s="76">
        <v>34</v>
      </c>
      <c r="D37" s="168" t="str">
        <f>IF(přihlášky!$F$86="X",přihlášky!$E$86,přihlášky!$H$86)</f>
        <v>Jiráň Marek</v>
      </c>
      <c r="E37" s="113" t="str">
        <f>přihlášky!C12</f>
        <v xml:space="preserve">Prachatice  </v>
      </c>
    </row>
    <row r="38" spans="1:10" ht="16.5" customHeight="1" x14ac:dyDescent="0.2">
      <c r="A38" s="227">
        <v>18</v>
      </c>
      <c r="B38" s="75">
        <v>1</v>
      </c>
      <c r="C38" s="75">
        <v>35</v>
      </c>
      <c r="D38" s="167" t="str">
        <f>IF(přihlášky!$F$99="X",přihlášky!$E$99,přihlášky!$H$99)</f>
        <v>Švehla Radim</v>
      </c>
      <c r="E38" s="112" t="str">
        <f>přihlášky!C13</f>
        <v xml:space="preserve">Jindřichův Hradec  </v>
      </c>
    </row>
    <row r="39" spans="1:10" ht="16.5" customHeight="1" thickBot="1" x14ac:dyDescent="0.25">
      <c r="A39" s="228"/>
      <c r="B39" s="76">
        <v>2</v>
      </c>
      <c r="C39" s="76">
        <v>36</v>
      </c>
      <c r="D39" s="168" t="str">
        <f>IF(přihlášky!$F$22="X",přihlášky!$E$22,přihlášky!$H$22)</f>
        <v>Nestartuje</v>
      </c>
      <c r="E39" s="113" t="str">
        <f>přihlášky!C7</f>
        <v xml:space="preserve">České Budějovice  </v>
      </c>
    </row>
    <row r="40" spans="1:10" ht="16.5" customHeight="1" x14ac:dyDescent="0.2">
      <c r="A40" s="238" t="s">
        <v>15</v>
      </c>
      <c r="B40" s="239"/>
      <c r="C40" s="239"/>
      <c r="D40" s="239"/>
      <c r="E40" s="240"/>
      <c r="F40" s="243" t="s">
        <v>22</v>
      </c>
      <c r="G40" s="231"/>
      <c r="H40" s="231"/>
      <c r="I40" s="231"/>
      <c r="J40" s="232"/>
    </row>
    <row r="41" spans="1:10" ht="16.5" customHeight="1" thickBot="1" x14ac:dyDescent="0.25">
      <c r="A41" s="241"/>
      <c r="B41" s="233"/>
      <c r="C41" s="233"/>
      <c r="D41" s="233"/>
      <c r="E41" s="234"/>
      <c r="F41" s="241"/>
      <c r="G41" s="233"/>
      <c r="H41" s="233"/>
      <c r="I41" s="233"/>
      <c r="J41" s="234"/>
    </row>
    <row r="42" spans="1:10" ht="48" customHeight="1" thickBot="1" x14ac:dyDescent="0.3">
      <c r="A42" s="139" t="s">
        <v>14</v>
      </c>
      <c r="B42" s="144" t="s">
        <v>13</v>
      </c>
      <c r="C42" s="145" t="s">
        <v>10</v>
      </c>
      <c r="D42" s="146" t="s">
        <v>0</v>
      </c>
      <c r="E42" s="147" t="s">
        <v>2</v>
      </c>
      <c r="F42" s="117"/>
      <c r="G42" s="82"/>
      <c r="H42" s="121" t="s">
        <v>10</v>
      </c>
      <c r="I42" s="121" t="s">
        <v>2</v>
      </c>
      <c r="J42" s="121" t="s">
        <v>20</v>
      </c>
    </row>
    <row r="43" spans="1:10" ht="16.5" customHeight="1" x14ac:dyDescent="0.25">
      <c r="A43" s="227">
        <v>19</v>
      </c>
      <c r="B43" s="75">
        <v>1</v>
      </c>
      <c r="C43" s="75">
        <v>37</v>
      </c>
      <c r="D43" s="167" t="str">
        <f>IF(přihlášky!$F$35="X",přihlášky!$E$35,přihlášky!$H$35)</f>
        <v>Kroupa  Miroslav</v>
      </c>
      <c r="E43" s="112" t="str">
        <f>přihlášky!C8</f>
        <v xml:space="preserve">Písek  </v>
      </c>
      <c r="F43" s="231"/>
      <c r="G43" s="122"/>
      <c r="H43" s="114">
        <v>1</v>
      </c>
      <c r="I43" s="72" t="str">
        <f>přihlášky!C7</f>
        <v xml:space="preserve">České Budějovice  </v>
      </c>
      <c r="J43" s="33"/>
    </row>
    <row r="44" spans="1:10" ht="16.5" customHeight="1" thickBot="1" x14ac:dyDescent="0.3">
      <c r="A44" s="228"/>
      <c r="B44" s="76">
        <v>2</v>
      </c>
      <c r="C44" s="76">
        <v>38</v>
      </c>
      <c r="D44" s="74" t="str">
        <f>IF(přihlášky!$F$48="X",přihlášky!$E$48,přihlášky!$H$48)</f>
        <v>Dvořák Václav</v>
      </c>
      <c r="E44" s="113" t="str">
        <f>přihlášky!C9</f>
        <v xml:space="preserve">Tábor  </v>
      </c>
      <c r="F44" s="239"/>
      <c r="G44" s="123"/>
      <c r="H44" s="115">
        <v>2</v>
      </c>
      <c r="I44" s="73" t="str">
        <f>přihlášky!C8</f>
        <v xml:space="preserve">Písek  </v>
      </c>
      <c r="J44" s="34"/>
    </row>
    <row r="45" spans="1:10" ht="16.5" customHeight="1" x14ac:dyDescent="0.25">
      <c r="A45" s="227">
        <v>20</v>
      </c>
      <c r="B45" s="75">
        <v>1</v>
      </c>
      <c r="C45" s="75">
        <v>39</v>
      </c>
      <c r="D45" s="141" t="str">
        <f>IF(přihlášky!$F$61="X",přihlášky!$E$61,přihlášky!$H$61)</f>
        <v>Moučka Radek</v>
      </c>
      <c r="E45" s="112" t="str">
        <f>přihlášky!C10</f>
        <v xml:space="preserve">Český Krumlov  </v>
      </c>
      <c r="F45" s="239"/>
      <c r="G45" s="123"/>
      <c r="H45" s="115">
        <v>3</v>
      </c>
      <c r="I45" s="73" t="str">
        <f>přihlášky!C9</f>
        <v xml:space="preserve">Tábor  </v>
      </c>
      <c r="J45" s="34"/>
    </row>
    <row r="46" spans="1:10" ht="16.5" customHeight="1" thickBot="1" x14ac:dyDescent="0.3">
      <c r="A46" s="228"/>
      <c r="B46" s="76">
        <v>2</v>
      </c>
      <c r="C46" s="76">
        <v>40</v>
      </c>
      <c r="D46" s="74" t="str">
        <f>IF(přihlášky!$F$74="X",přihlášky!$E$74,přihlášky!$H$74)</f>
        <v>Pěnča Ivan</v>
      </c>
      <c r="E46" s="113" t="str">
        <f>přihlášky!C11</f>
        <v xml:space="preserve">Strakonice  </v>
      </c>
      <c r="F46" s="239"/>
      <c r="G46" s="123"/>
      <c r="H46" s="115">
        <v>4</v>
      </c>
      <c r="I46" s="73" t="str">
        <f>přihlášky!C10</f>
        <v xml:space="preserve">Český Krumlov  </v>
      </c>
      <c r="J46" s="34"/>
    </row>
    <row r="47" spans="1:10" ht="16.5" customHeight="1" x14ac:dyDescent="0.25">
      <c r="A47" s="227">
        <v>21</v>
      </c>
      <c r="B47" s="75">
        <v>1</v>
      </c>
      <c r="C47" s="75">
        <v>41</v>
      </c>
      <c r="D47" s="141" t="str">
        <f>IF(přihlášky!$F$87="X",přihlášky!$E$87,přihlášky!$H$87)</f>
        <v>Cais Martin</v>
      </c>
      <c r="E47" s="112" t="str">
        <f>přihlášky!C12</f>
        <v xml:space="preserve">Prachatice  </v>
      </c>
      <c r="F47" s="239"/>
      <c r="G47" s="123"/>
      <c r="H47" s="115">
        <v>5</v>
      </c>
      <c r="I47" s="73" t="str">
        <f>přihlášky!C11</f>
        <v xml:space="preserve">Strakonice  </v>
      </c>
      <c r="J47" s="34"/>
    </row>
    <row r="48" spans="1:10" ht="16.5" customHeight="1" thickBot="1" x14ac:dyDescent="0.3">
      <c r="A48" s="228"/>
      <c r="B48" s="76">
        <v>2</v>
      </c>
      <c r="C48" s="76">
        <v>42</v>
      </c>
      <c r="D48" s="74" t="str">
        <f>IF(přihlášky!$F$100="X",přihlášky!$E$100,přihlášky!$H$100)</f>
        <v>Nestartuje</v>
      </c>
      <c r="E48" s="113" t="str">
        <f>přihlášky!C13</f>
        <v xml:space="preserve">Jindřichův Hradec  </v>
      </c>
      <c r="F48" s="239"/>
      <c r="G48" s="123"/>
      <c r="H48" s="115">
        <v>6</v>
      </c>
      <c r="I48" s="73" t="str">
        <f>přihlášky!C12</f>
        <v xml:space="preserve">Prachatice  </v>
      </c>
      <c r="J48" s="34"/>
    </row>
    <row r="49" spans="1:10" ht="16.5" customHeight="1" x14ac:dyDescent="0.25">
      <c r="A49" s="227">
        <v>22</v>
      </c>
      <c r="B49" s="75">
        <v>1</v>
      </c>
      <c r="C49" s="75">
        <v>43</v>
      </c>
      <c r="D49" s="141" t="str">
        <f>IF(přihlášky!$F$23="X",přihlášky!$E$23,přihlášky!$H$23)</f>
        <v>Nestartuje</v>
      </c>
      <c r="E49" s="112" t="str">
        <f>přihlášky!C7</f>
        <v xml:space="preserve">České Budějovice  </v>
      </c>
      <c r="F49" s="239"/>
      <c r="G49" s="123"/>
      <c r="H49" s="115">
        <v>7</v>
      </c>
      <c r="I49" s="73" t="str">
        <f>přihlášky!C13</f>
        <v xml:space="preserve">Jindřichův Hradec  </v>
      </c>
      <c r="J49" s="34"/>
    </row>
    <row r="50" spans="1:10" ht="16.5" customHeight="1" thickBot="1" x14ac:dyDescent="0.25">
      <c r="A50" s="228"/>
      <c r="B50" s="76">
        <v>2</v>
      </c>
      <c r="C50" s="76">
        <v>44</v>
      </c>
      <c r="D50" s="74" t="str">
        <f>IF(přihlášky!$F$36="X",přihlášky!$E$36,přihlášky!$H$36)</f>
        <v>Nestartuje</v>
      </c>
      <c r="E50" s="113" t="str">
        <f>přihlášky!C8</f>
        <v xml:space="preserve">Písek  </v>
      </c>
      <c r="F50" s="233"/>
      <c r="G50" s="124"/>
      <c r="H50" s="116"/>
      <c r="I50" s="35"/>
      <c r="J50" s="36"/>
    </row>
    <row r="51" spans="1:10" ht="16.5" customHeight="1" thickBot="1" x14ac:dyDescent="0.25">
      <c r="A51" s="227">
        <v>23</v>
      </c>
      <c r="B51" s="75">
        <v>1</v>
      </c>
      <c r="C51" s="75">
        <v>45</v>
      </c>
      <c r="D51" s="141" t="str">
        <f>IF(přihlášky!$F$49="X",přihlášky!$E$49,přihlášky!$H$49)</f>
        <v>Brožek Josef</v>
      </c>
      <c r="E51" s="112" t="str">
        <f>přihlášky!C9</f>
        <v xml:space="preserve">Tábor  </v>
      </c>
    </row>
    <row r="52" spans="1:10" ht="16.5" customHeight="1" thickBot="1" x14ac:dyDescent="0.25">
      <c r="A52" s="228"/>
      <c r="B52" s="76">
        <v>2</v>
      </c>
      <c r="C52" s="76">
        <v>46</v>
      </c>
      <c r="D52" s="74" t="str">
        <f>IF(přihlášky!$F$62="X",přihlášky!$E$62,přihlášky!$H$62)</f>
        <v>Nestartuje</v>
      </c>
      <c r="E52" s="113" t="str">
        <f>přihlášky!C10</f>
        <v xml:space="preserve">Český Krumlov  </v>
      </c>
      <c r="F52" s="231" t="s">
        <v>23</v>
      </c>
      <c r="G52" s="231"/>
      <c r="H52" s="231"/>
      <c r="I52" s="231"/>
      <c r="J52" s="232"/>
    </row>
    <row r="53" spans="1:10" ht="16.5" customHeight="1" thickBot="1" x14ac:dyDescent="0.25">
      <c r="A53" s="227">
        <v>24</v>
      </c>
      <c r="B53" s="75">
        <v>1</v>
      </c>
      <c r="C53" s="75">
        <v>47</v>
      </c>
      <c r="D53" s="141" t="str">
        <f>IF(přihlášky!$F$75="X",přihlášky!$E$75,přihlášky!$H$75)</f>
        <v>Muchl Vladimír</v>
      </c>
      <c r="E53" s="112" t="str">
        <f>přihlášky!C11</f>
        <v xml:space="preserve">Strakonice  </v>
      </c>
      <c r="F53" s="233"/>
      <c r="G53" s="233"/>
      <c r="H53" s="233"/>
      <c r="I53" s="233"/>
      <c r="J53" s="234"/>
    </row>
    <row r="54" spans="1:10" ht="16.5" customHeight="1" thickBot="1" x14ac:dyDescent="0.25">
      <c r="A54" s="228"/>
      <c r="B54" s="76">
        <v>2</v>
      </c>
      <c r="C54" s="76">
        <v>48</v>
      </c>
      <c r="D54" s="74" t="str">
        <f>IF(přihlášky!$F$88="X",přihlášky!$E$88,přihlášky!$H$88)</f>
        <v>Kouba Jiří</v>
      </c>
      <c r="E54" s="113" t="str">
        <f>přihlášky!C12</f>
        <v xml:space="preserve">Prachatice  </v>
      </c>
      <c r="F54" s="151"/>
      <c r="G54" s="82"/>
      <c r="H54" s="120" t="s">
        <v>10</v>
      </c>
      <c r="I54" s="120" t="s">
        <v>2</v>
      </c>
      <c r="J54" s="120" t="s">
        <v>20</v>
      </c>
    </row>
    <row r="55" spans="1:10" ht="16.5" customHeight="1" x14ac:dyDescent="0.25">
      <c r="A55" s="227">
        <v>25</v>
      </c>
      <c r="B55" s="75">
        <v>1</v>
      </c>
      <c r="C55" s="75">
        <v>49</v>
      </c>
      <c r="D55" s="141" t="str">
        <f>IF(přihlášky!$F$101="X",přihlášky!$E$101,přihlášky!$H$101)</f>
        <v>Šenkýř Marek</v>
      </c>
      <c r="E55" s="112" t="str">
        <f>přihlášky!C13</f>
        <v xml:space="preserve">Jindřichův Hradec  </v>
      </c>
      <c r="F55" s="231"/>
      <c r="G55" s="122"/>
      <c r="H55" s="118">
        <v>1</v>
      </c>
      <c r="I55" s="72" t="str">
        <f>přihlášky!C7</f>
        <v xml:space="preserve">České Budějovice  </v>
      </c>
      <c r="J55" s="33"/>
    </row>
    <row r="56" spans="1:10" ht="16.5" customHeight="1" thickBot="1" x14ac:dyDescent="0.3">
      <c r="A56" s="228"/>
      <c r="B56" s="76">
        <v>2</v>
      </c>
      <c r="C56" s="76">
        <v>50</v>
      </c>
      <c r="D56" s="74" t="str">
        <f>IF(přihlášky!$F$24="X",přihlášky!$E$24,přihlášky!$H$24)</f>
        <v>Pavel Farka</v>
      </c>
      <c r="E56" s="113" t="str">
        <f>přihlášky!C7</f>
        <v xml:space="preserve">České Budějovice  </v>
      </c>
      <c r="F56" s="239"/>
      <c r="G56" s="123"/>
      <c r="H56" s="119">
        <v>2</v>
      </c>
      <c r="I56" s="73" t="str">
        <f>přihlášky!C8</f>
        <v xml:space="preserve">Písek  </v>
      </c>
      <c r="J56" s="34"/>
    </row>
    <row r="57" spans="1:10" ht="16.5" customHeight="1" x14ac:dyDescent="0.25">
      <c r="A57" s="227">
        <v>26</v>
      </c>
      <c r="B57" s="75">
        <v>1</v>
      </c>
      <c r="C57" s="75">
        <v>51</v>
      </c>
      <c r="D57" s="141" t="str">
        <f>IF(přihlášky!$F$37="X",přihlášky!$E$37,přihlášky!$H$37)</f>
        <v>Pešek  Jan</v>
      </c>
      <c r="E57" s="112" t="str">
        <f>přihlášky!C8</f>
        <v xml:space="preserve">Písek  </v>
      </c>
      <c r="F57" s="239"/>
      <c r="G57" s="123"/>
      <c r="H57" s="119">
        <v>3</v>
      </c>
      <c r="I57" s="73" t="str">
        <f>přihlášky!C9</f>
        <v xml:space="preserve">Tábor  </v>
      </c>
      <c r="J57" s="34"/>
    </row>
    <row r="58" spans="1:10" ht="16.5" customHeight="1" thickBot="1" x14ac:dyDescent="0.3">
      <c r="A58" s="228"/>
      <c r="B58" s="76">
        <v>2</v>
      </c>
      <c r="C58" s="76">
        <v>52</v>
      </c>
      <c r="D58" s="142" t="str">
        <f>IF(přihlášky!$F$50="X",přihlášky!$E$50,přihlášky!$H$50)</f>
        <v>Svatoň Petr</v>
      </c>
      <c r="E58" s="113" t="str">
        <f>přihlášky!C9</f>
        <v xml:space="preserve">Tábor  </v>
      </c>
      <c r="F58" s="239"/>
      <c r="G58" s="123"/>
      <c r="H58" s="119">
        <v>4</v>
      </c>
      <c r="I58" s="73" t="str">
        <f>přihlášky!C10</f>
        <v xml:space="preserve">Český Krumlov  </v>
      </c>
      <c r="J58" s="34"/>
    </row>
    <row r="59" spans="1:10" ht="16.5" customHeight="1" x14ac:dyDescent="0.25">
      <c r="A59" s="227">
        <v>27</v>
      </c>
      <c r="B59" s="75">
        <v>1</v>
      </c>
      <c r="C59" s="75">
        <v>53</v>
      </c>
      <c r="D59" s="141" t="str">
        <f>IF(přihlášky!$F$63="X",přihlášky!$E$63,přihlášky!$H$63)</f>
        <v>Ottenschläger Václav</v>
      </c>
      <c r="E59" s="112" t="str">
        <f>přihlášky!C10</f>
        <v xml:space="preserve">Český Krumlov  </v>
      </c>
      <c r="F59" s="239"/>
      <c r="G59" s="123"/>
      <c r="H59" s="119">
        <v>5</v>
      </c>
      <c r="I59" s="73" t="str">
        <f>přihlášky!C11</f>
        <v xml:space="preserve">Strakonice  </v>
      </c>
      <c r="J59" s="34"/>
    </row>
    <row r="60" spans="1:10" ht="16.5" customHeight="1" thickBot="1" x14ac:dyDescent="0.3">
      <c r="A60" s="228"/>
      <c r="B60" s="76">
        <v>2</v>
      </c>
      <c r="C60" s="76">
        <v>54</v>
      </c>
      <c r="D60" s="74" t="str">
        <f>IF(přihlášky!$F$76="X",přihlášky!$E$76,přihlášky!$H$76)</f>
        <v>Hrach František</v>
      </c>
      <c r="E60" s="113" t="str">
        <f>přihlášky!C11</f>
        <v xml:space="preserve">Strakonice  </v>
      </c>
      <c r="F60" s="239"/>
      <c r="G60" s="123"/>
      <c r="H60" s="119">
        <v>6</v>
      </c>
      <c r="I60" s="73" t="str">
        <f>přihlášky!C12</f>
        <v xml:space="preserve">Prachatice  </v>
      </c>
      <c r="J60" s="34"/>
    </row>
    <row r="61" spans="1:10" ht="16.5" customHeight="1" x14ac:dyDescent="0.25">
      <c r="A61" s="227">
        <v>28</v>
      </c>
      <c r="B61" s="75">
        <v>1</v>
      </c>
      <c r="C61" s="75">
        <v>55</v>
      </c>
      <c r="D61" s="141" t="str">
        <f>IF(přihlášky!$F$89="X",přihlášky!$E$89,přihlášky!$H$89)</f>
        <v>Vrhel Petr</v>
      </c>
      <c r="E61" s="112" t="str">
        <f>přihlášky!C12</f>
        <v xml:space="preserve">Prachatice  </v>
      </c>
      <c r="F61" s="239"/>
      <c r="G61" s="123"/>
      <c r="H61" s="119">
        <v>7</v>
      </c>
      <c r="I61" s="73" t="str">
        <f>přihlášky!C13</f>
        <v xml:space="preserve">Jindřichův Hradec  </v>
      </c>
      <c r="J61" s="34"/>
    </row>
    <row r="62" spans="1:10" ht="16.5" customHeight="1" thickBot="1" x14ac:dyDescent="0.25">
      <c r="A62" s="228"/>
      <c r="B62" s="76">
        <v>2</v>
      </c>
      <c r="C62" s="76">
        <v>56</v>
      </c>
      <c r="D62" s="74" t="str">
        <f>IF(přihlášky!$F$102="X",přihlášky!$E$102,přihlášky!$H$102)</f>
        <v>Poukar Jaroslav</v>
      </c>
      <c r="E62" s="113" t="str">
        <f>přihlášky!C13</f>
        <v xml:space="preserve">Jindřichův Hradec  </v>
      </c>
      <c r="F62" s="233"/>
      <c r="G62" s="124"/>
      <c r="H62" s="116"/>
      <c r="I62" s="35"/>
      <c r="J62" s="36"/>
    </row>
    <row r="63" spans="1:10" ht="16.5" customHeight="1" x14ac:dyDescent="0.2">
      <c r="A63" s="227">
        <v>29</v>
      </c>
      <c r="B63" s="75">
        <v>1</v>
      </c>
      <c r="C63" s="75">
        <v>57</v>
      </c>
      <c r="D63" s="141" t="str">
        <f>IF(přihlášky!$F$25="X",přihlášky!$E$25,přihlášky!$H$25)</f>
        <v>Zbyněk Koudelka</v>
      </c>
      <c r="E63" s="112" t="str">
        <f>přihlášky!C7</f>
        <v xml:space="preserve">České Budějovice  </v>
      </c>
      <c r="F63" s="71"/>
      <c r="G63" s="69"/>
      <c r="H63" s="69"/>
      <c r="I63" s="84"/>
      <c r="J63" s="70"/>
    </row>
    <row r="64" spans="1:10" ht="16.5" customHeight="1" thickBot="1" x14ac:dyDescent="0.25">
      <c r="A64" s="228"/>
      <c r="B64" s="76">
        <v>2</v>
      </c>
      <c r="C64" s="76">
        <v>58</v>
      </c>
      <c r="D64" s="74" t="str">
        <f>IF(přihlášky!$F$38="X",přihlášky!$E$38,přihlášky!$H$38)</f>
        <v>Nestartuje</v>
      </c>
      <c r="E64" s="113" t="str">
        <f>přihlášky!C8</f>
        <v xml:space="preserve">Písek  </v>
      </c>
      <c r="F64" s="71"/>
      <c r="G64" s="69"/>
      <c r="H64" s="69"/>
      <c r="I64" s="84"/>
      <c r="J64" s="70"/>
    </row>
    <row r="65" spans="1:10" ht="16.5" customHeight="1" x14ac:dyDescent="0.2">
      <c r="A65" s="227">
        <v>30</v>
      </c>
      <c r="B65" s="75">
        <v>1</v>
      </c>
      <c r="C65" s="75">
        <v>59</v>
      </c>
      <c r="D65" s="141" t="str">
        <f>IF(přihlášky!$F$51="X",přihlášky!$E$51,přihlášky!$H$51)</f>
        <v>Nestartuje</v>
      </c>
      <c r="E65" s="112" t="str">
        <f>přihlášky!C9</f>
        <v xml:space="preserve">Tábor  </v>
      </c>
      <c r="F65" s="71"/>
      <c r="G65" s="69"/>
      <c r="H65" s="69"/>
      <c r="I65" s="84"/>
      <c r="J65" s="70"/>
    </row>
    <row r="66" spans="1:10" ht="16.5" customHeight="1" thickBot="1" x14ac:dyDescent="0.25">
      <c r="A66" s="228"/>
      <c r="B66" s="76">
        <v>2</v>
      </c>
      <c r="C66" s="76">
        <v>60</v>
      </c>
      <c r="D66" s="74" t="str">
        <f>IF(přihlášky!$F$64="X",přihlášky!$E$64,přihlášky!$H$64)</f>
        <v>Dvořák Jan</v>
      </c>
      <c r="E66" s="113" t="str">
        <f>přihlášky!C10</f>
        <v xml:space="preserve">Český Krumlov  </v>
      </c>
    </row>
    <row r="67" spans="1:10" ht="16.5" customHeight="1" x14ac:dyDescent="0.25">
      <c r="A67" s="227">
        <v>31</v>
      </c>
      <c r="B67" s="75">
        <v>1</v>
      </c>
      <c r="C67" s="75">
        <v>61</v>
      </c>
      <c r="D67" s="169" t="str">
        <f>IF(přihlášky!$F$77="X",přihlášky!$E$77,přihlášky!$H$77)</f>
        <v>Nestartuje</v>
      </c>
      <c r="E67" s="112" t="str">
        <f>přihlášky!C11</f>
        <v xml:space="preserve">Strakonice  </v>
      </c>
    </row>
    <row r="68" spans="1:10" ht="16.5" customHeight="1" thickBot="1" x14ac:dyDescent="0.25">
      <c r="A68" s="228"/>
      <c r="B68" s="76">
        <v>2</v>
      </c>
      <c r="C68" s="76">
        <v>62</v>
      </c>
      <c r="D68" s="74" t="str">
        <f>IF(přihlášky!$F$90="X",přihlášky!$E$90,přihlášky!$H$90)</f>
        <v>Nestartuje</v>
      </c>
      <c r="E68" s="113" t="str">
        <f>přihlášky!C12</f>
        <v xml:space="preserve">Prachatice  </v>
      </c>
    </row>
    <row r="69" spans="1:10" ht="16.5" customHeight="1" x14ac:dyDescent="0.2">
      <c r="A69" s="227">
        <v>32</v>
      </c>
      <c r="B69" s="75">
        <v>1</v>
      </c>
      <c r="C69" s="75">
        <v>63</v>
      </c>
      <c r="D69" s="141" t="str">
        <f>IF(přihlášky!$F$103="X",přihlášky!$E$103,přihlášky!$H$103)</f>
        <v>Nestartuje</v>
      </c>
      <c r="E69" s="112" t="str">
        <f>přihlášky!C13</f>
        <v xml:space="preserve">Jindřichův Hradec  </v>
      </c>
    </row>
    <row r="70" spans="1:10" ht="16.5" customHeight="1" thickBot="1" x14ac:dyDescent="0.25">
      <c r="A70" s="228"/>
      <c r="B70" s="76">
        <v>2</v>
      </c>
      <c r="C70" s="76">
        <v>64</v>
      </c>
      <c r="D70" s="74" t="str">
        <f>IF(přihlášky!$F$26="X",přihlášky!$E$26,přihlášky!$H$26)</f>
        <v>Jan Ježek</v>
      </c>
      <c r="E70" s="113" t="str">
        <f>přihlášky!C7</f>
        <v xml:space="preserve">České Budějovice  </v>
      </c>
    </row>
    <row r="71" spans="1:10" ht="16.5" customHeight="1" x14ac:dyDescent="0.2">
      <c r="A71" s="227">
        <v>33</v>
      </c>
      <c r="B71" s="75">
        <v>1</v>
      </c>
      <c r="C71" s="75">
        <v>65</v>
      </c>
      <c r="D71" s="141" t="str">
        <f>IF(přihlášky!$F$39="X",přihlášky!$E$39,přihlášky!$H$39)</f>
        <v>Nestartuje</v>
      </c>
      <c r="E71" s="112" t="str">
        <f>přihlášky!C8</f>
        <v xml:space="preserve">Písek  </v>
      </c>
    </row>
    <row r="72" spans="1:10" ht="16.5" customHeight="1" thickBot="1" x14ac:dyDescent="0.25">
      <c r="A72" s="228"/>
      <c r="B72" s="76">
        <v>2</v>
      </c>
      <c r="C72" s="76">
        <v>66</v>
      </c>
      <c r="D72" s="74" t="str">
        <f>IF(přihlášky!$F$52="X",přihlášky!$E$52,přihlášky!$H$52)</f>
        <v>Nestartuje</v>
      </c>
      <c r="E72" s="113" t="str">
        <f>přihlášky!C9</f>
        <v xml:space="preserve">Tábor  </v>
      </c>
    </row>
    <row r="73" spans="1:10" ht="16.5" customHeight="1" x14ac:dyDescent="0.2">
      <c r="A73" s="227">
        <v>34</v>
      </c>
      <c r="B73" s="75">
        <v>1</v>
      </c>
      <c r="C73" s="75">
        <v>67</v>
      </c>
      <c r="D73" s="141" t="str">
        <f>IF(přihlášky!$F$65="X",přihlášky!$E$65,přihlášky!$H$65)</f>
        <v>Fleišmann Tomáš</v>
      </c>
      <c r="E73" s="112" t="str">
        <f>přihlášky!C10</f>
        <v xml:space="preserve">Český Krumlov  </v>
      </c>
    </row>
    <row r="74" spans="1:10" ht="16.5" customHeight="1" thickBot="1" x14ac:dyDescent="0.25">
      <c r="A74" s="228"/>
      <c r="B74" s="76">
        <v>2</v>
      </c>
      <c r="C74" s="76">
        <v>68</v>
      </c>
      <c r="D74" s="74" t="str">
        <f>IF(přihlášky!$F$78="X",přihlášky!$E$78,přihlášky!$H$78)</f>
        <v>Nestartuje</v>
      </c>
      <c r="E74" s="113" t="str">
        <f>přihlášky!C11</f>
        <v xml:space="preserve">Strakonice  </v>
      </c>
    </row>
    <row r="75" spans="1:10" ht="16.5" customHeight="1" x14ac:dyDescent="0.2">
      <c r="A75" s="227">
        <v>35</v>
      </c>
      <c r="B75" s="75">
        <v>1</v>
      </c>
      <c r="C75" s="75">
        <v>69</v>
      </c>
      <c r="D75" s="141" t="str">
        <f>IF(přihlášky!$F$91="X",přihlášky!$E$91,přihlášky!$H$91)</f>
        <v>Nestartuje</v>
      </c>
      <c r="E75" s="112" t="str">
        <f>přihlášky!C12</f>
        <v xml:space="preserve">Prachatice  </v>
      </c>
    </row>
    <row r="76" spans="1:10" ht="16.5" customHeight="1" thickBot="1" x14ac:dyDescent="0.25">
      <c r="A76" s="228"/>
      <c r="B76" s="76">
        <v>2</v>
      </c>
      <c r="C76" s="76">
        <v>70</v>
      </c>
      <c r="D76" s="74" t="str">
        <f>IF(přihlášky!$F$104="X",přihlášky!$E$104,přihlášky!$H$104)</f>
        <v>Nestartuje</v>
      </c>
      <c r="E76" s="113" t="str">
        <f>přihlášky!C13</f>
        <v xml:space="preserve">Jindřichův Hradec  </v>
      </c>
    </row>
    <row r="77" spans="1:10" ht="16.5" customHeight="1" x14ac:dyDescent="0.2">
      <c r="A77" s="238" t="s">
        <v>16</v>
      </c>
      <c r="B77" s="239"/>
      <c r="C77" s="239"/>
      <c r="D77" s="239"/>
      <c r="E77" s="240"/>
      <c r="F77" s="71"/>
      <c r="G77" s="71"/>
      <c r="H77" s="71"/>
      <c r="I77" s="71"/>
      <c r="J77" s="71"/>
    </row>
    <row r="78" spans="1:10" ht="16.5" customHeight="1" thickBot="1" x14ac:dyDescent="0.25">
      <c r="A78" s="241"/>
      <c r="B78" s="233"/>
      <c r="C78" s="233"/>
      <c r="D78" s="233"/>
      <c r="E78" s="234"/>
      <c r="F78" s="71"/>
      <c r="G78" s="71"/>
      <c r="H78" s="71"/>
      <c r="I78" s="71"/>
      <c r="J78" s="71"/>
    </row>
    <row r="79" spans="1:10" ht="48" customHeight="1" thickBot="1" x14ac:dyDescent="0.25">
      <c r="A79" s="117" t="s">
        <v>14</v>
      </c>
      <c r="B79" s="150" t="s">
        <v>13</v>
      </c>
      <c r="C79" s="120" t="s">
        <v>10</v>
      </c>
      <c r="D79" s="120" t="s">
        <v>0</v>
      </c>
      <c r="E79" s="165" t="s">
        <v>2</v>
      </c>
      <c r="F79" s="71"/>
      <c r="G79" s="71"/>
      <c r="H79" s="69"/>
      <c r="I79" s="69"/>
      <c r="J79" s="69"/>
    </row>
    <row r="80" spans="1:10" ht="16.5" customHeight="1" x14ac:dyDescent="0.25">
      <c r="A80" s="227">
        <v>1</v>
      </c>
      <c r="B80" s="143">
        <v>2</v>
      </c>
      <c r="C80" s="143">
        <v>1</v>
      </c>
      <c r="D80" s="167" t="str">
        <f>IF(přihlášky!$F$17="X",přihlášky!$E$17,přihlášky!H93)</f>
        <v>Trnka Luboš</v>
      </c>
      <c r="E80" s="112" t="str">
        <f>přihlášky!C7</f>
        <v xml:space="preserve">České Budějovice  </v>
      </c>
      <c r="F80" s="71"/>
      <c r="G80" s="69"/>
      <c r="H80" s="69"/>
      <c r="I80" s="84"/>
      <c r="J80" s="70"/>
    </row>
    <row r="81" spans="1:10" ht="16.5" customHeight="1" thickBot="1" x14ac:dyDescent="0.3">
      <c r="A81" s="228"/>
      <c r="B81" s="22">
        <v>1</v>
      </c>
      <c r="C81" s="22">
        <v>2</v>
      </c>
      <c r="D81" s="168" t="str">
        <f>IF(přihlášky!$F$30="X",přihlášky!$E$30,přihlášky!$H$30)</f>
        <v>Fric  Ladislav</v>
      </c>
      <c r="E81" s="113" t="str">
        <f>přihlášky!C8</f>
        <v xml:space="preserve">Písek  </v>
      </c>
      <c r="F81" s="71"/>
      <c r="G81" s="69"/>
      <c r="H81" s="69"/>
      <c r="I81" s="84"/>
      <c r="J81" s="70"/>
    </row>
    <row r="82" spans="1:10" ht="16.5" customHeight="1" x14ac:dyDescent="0.25">
      <c r="A82" s="227">
        <v>2</v>
      </c>
      <c r="B82" s="143">
        <v>2</v>
      </c>
      <c r="C82" s="143">
        <v>3</v>
      </c>
      <c r="D82" s="167" t="str">
        <f>IF(přihlášky!$F$43="X",přihlášky!$E$43,přihlášky!$H$43)</f>
        <v>Janovský Martin</v>
      </c>
      <c r="E82" s="112" t="str">
        <f>přihlášky!C9</f>
        <v xml:space="preserve">Tábor  </v>
      </c>
      <c r="F82" s="71"/>
      <c r="G82" s="69"/>
      <c r="H82" s="69"/>
      <c r="I82" s="84"/>
      <c r="J82" s="70"/>
    </row>
    <row r="83" spans="1:10" ht="16.5" customHeight="1" thickBot="1" x14ac:dyDescent="0.3">
      <c r="A83" s="228"/>
      <c r="B83" s="22">
        <v>1</v>
      </c>
      <c r="C83" s="22">
        <v>4</v>
      </c>
      <c r="D83" s="168" t="str">
        <f>IF(přihlášky!$F$56="X",přihlášky!$E$56,přihlášky!$H$56)</f>
        <v>Hüttner Milan</v>
      </c>
      <c r="E83" s="113" t="str">
        <f>přihlášky!C10</f>
        <v xml:space="preserve">Český Krumlov  </v>
      </c>
      <c r="F83" s="71"/>
      <c r="G83" s="69"/>
      <c r="H83" s="69"/>
      <c r="I83" s="84"/>
      <c r="J83" s="70"/>
    </row>
    <row r="84" spans="1:10" ht="16.5" customHeight="1" x14ac:dyDescent="0.25">
      <c r="A84" s="227">
        <v>3</v>
      </c>
      <c r="B84" s="143">
        <v>2</v>
      </c>
      <c r="C84" s="143">
        <v>5</v>
      </c>
      <c r="D84" s="167" t="str">
        <f>IF(přihlášky!$F$69="X",přihlášky!$E$69,přihlášky!$H$69)</f>
        <v>Suchopár Jiří</v>
      </c>
      <c r="E84" s="112" t="str">
        <f>přihlášky!C11</f>
        <v xml:space="preserve">Strakonice  </v>
      </c>
      <c r="F84" s="71"/>
      <c r="G84" s="69"/>
      <c r="H84" s="69"/>
      <c r="I84" s="84"/>
      <c r="J84" s="70"/>
    </row>
    <row r="85" spans="1:10" ht="16.5" customHeight="1" thickBot="1" x14ac:dyDescent="0.3">
      <c r="A85" s="228"/>
      <c r="B85" s="22">
        <v>1</v>
      </c>
      <c r="C85" s="22">
        <v>6</v>
      </c>
      <c r="D85" s="168" t="str">
        <f>IF(přihlášky!$F$82="X",přihlášky!$E$82,přihlášky!$H$82)</f>
        <v>Havlíček Petr</v>
      </c>
      <c r="E85" s="113" t="str">
        <f>přihlášky!C12</f>
        <v xml:space="preserve">Prachatice  </v>
      </c>
      <c r="F85" s="71"/>
      <c r="G85" s="69"/>
      <c r="H85" s="69"/>
      <c r="I85" s="84"/>
      <c r="J85" s="70"/>
    </row>
    <row r="86" spans="1:10" ht="16.5" customHeight="1" x14ac:dyDescent="0.25">
      <c r="A86" s="227">
        <v>4</v>
      </c>
      <c r="B86" s="143">
        <v>2</v>
      </c>
      <c r="C86" s="143">
        <v>7</v>
      </c>
      <c r="D86" s="167" t="str">
        <f>IF(přihlášky!$F$95="X",přihlášky!$E$95,přihlášky!$H$95)</f>
        <v>Šmíd Stanislav</v>
      </c>
      <c r="E86" s="112" t="str">
        <f>přihlášky!C13</f>
        <v xml:space="preserve">Jindřichův Hradec  </v>
      </c>
      <c r="F86" s="71"/>
      <c r="G86" s="69"/>
      <c r="H86" s="69"/>
      <c r="I86" s="84"/>
      <c r="J86" s="70"/>
    </row>
    <row r="87" spans="1:10" ht="16.5" customHeight="1" thickBot="1" x14ac:dyDescent="0.3">
      <c r="A87" s="228"/>
      <c r="B87" s="22">
        <v>1</v>
      </c>
      <c r="C87" s="22">
        <v>8</v>
      </c>
      <c r="D87" s="168" t="str">
        <f>IF(přihlášky!$F$18="X",přihlášky!$E$18,přihlášky!H94)</f>
        <v>Milan Kriso</v>
      </c>
      <c r="E87" s="113" t="str">
        <f>přihlášky!C7</f>
        <v xml:space="preserve">České Budějovice  </v>
      </c>
      <c r="F87" s="71"/>
      <c r="G87" s="69"/>
      <c r="H87" s="69"/>
      <c r="I87" s="84"/>
      <c r="J87" s="70"/>
    </row>
    <row r="88" spans="1:10" ht="16.5" customHeight="1" x14ac:dyDescent="0.25">
      <c r="A88" s="227">
        <v>5</v>
      </c>
      <c r="B88" s="143">
        <v>2</v>
      </c>
      <c r="C88" s="143">
        <v>9</v>
      </c>
      <c r="D88" s="167" t="str">
        <f>IF(přihlášky!$F$31="X",přihlášky!$E$31,přihlášky!$H$31)</f>
        <v>Kalous  Petr</v>
      </c>
      <c r="E88" s="112" t="str">
        <f>přihlášky!C8</f>
        <v xml:space="preserve">Písek  </v>
      </c>
      <c r="F88" s="71"/>
      <c r="G88" s="71"/>
      <c r="H88" s="69"/>
      <c r="I88" s="69"/>
      <c r="J88" s="69"/>
    </row>
    <row r="89" spans="1:10" ht="16.5" customHeight="1" thickBot="1" x14ac:dyDescent="0.3">
      <c r="A89" s="228"/>
      <c r="B89" s="22">
        <v>1</v>
      </c>
      <c r="C89" s="22">
        <v>10</v>
      </c>
      <c r="D89" s="168" t="str">
        <f>IF(přihlášky!$F$44="X",přihlášky!$E$44,přihlášky!$H$44)</f>
        <v>Fišer Ondřej</v>
      </c>
      <c r="E89" s="113" t="str">
        <f>přihlášky!C9</f>
        <v xml:space="preserve">Tábor  </v>
      </c>
      <c r="F89" s="71"/>
      <c r="G89" s="69"/>
      <c r="H89" s="69"/>
      <c r="I89" s="84"/>
      <c r="J89" s="70"/>
    </row>
    <row r="90" spans="1:10" ht="16.5" customHeight="1" x14ac:dyDescent="0.25">
      <c r="A90" s="227">
        <v>6</v>
      </c>
      <c r="B90" s="143">
        <v>2</v>
      </c>
      <c r="C90" s="143">
        <v>11</v>
      </c>
      <c r="D90" s="167" t="str">
        <f>IF(přihlášky!$F$57="X",přihlášky!$E$57,přihlášky!$H$57)</f>
        <v>Wirth Aleš</v>
      </c>
      <c r="E90" s="112" t="str">
        <f>přihlášky!C10</f>
        <v xml:space="preserve">Český Krumlov  </v>
      </c>
      <c r="F90" s="71"/>
      <c r="G90" s="69"/>
      <c r="H90" s="69"/>
      <c r="I90" s="84"/>
      <c r="J90" s="70"/>
    </row>
    <row r="91" spans="1:10" ht="16.5" customHeight="1" thickBot="1" x14ac:dyDescent="0.3">
      <c r="A91" s="228"/>
      <c r="B91" s="22">
        <v>1</v>
      </c>
      <c r="C91" s="22">
        <v>12</v>
      </c>
      <c r="D91" s="168" t="str">
        <f>IF(přihlášky!$F$70="X",přihlášky!$E$70,přihlášky!$H$70)</f>
        <v>Louda Petr</v>
      </c>
      <c r="E91" s="113" t="str">
        <f>přihlášky!C11</f>
        <v xml:space="preserve">Strakonice  </v>
      </c>
      <c r="F91" s="71"/>
      <c r="G91" s="69"/>
      <c r="H91" s="69"/>
      <c r="I91" s="84"/>
      <c r="J91" s="70"/>
    </row>
    <row r="92" spans="1:10" ht="16.5" customHeight="1" x14ac:dyDescent="0.25">
      <c r="A92" s="227">
        <v>7</v>
      </c>
      <c r="B92" s="143">
        <v>2</v>
      </c>
      <c r="C92" s="143">
        <v>13</v>
      </c>
      <c r="D92" s="167" t="str">
        <f>IF(přihlášky!$F$83="X",přihlášky!$E$83,přihlášky!$H$83)</f>
        <v>Šustr Jiří</v>
      </c>
      <c r="E92" s="112" t="str">
        <f>přihlášky!C12</f>
        <v xml:space="preserve">Prachatice  </v>
      </c>
      <c r="F92" s="71"/>
      <c r="G92" s="69"/>
      <c r="H92" s="69"/>
      <c r="I92" s="84"/>
      <c r="J92" s="70"/>
    </row>
    <row r="93" spans="1:10" ht="16.5" customHeight="1" thickBot="1" x14ac:dyDescent="0.3">
      <c r="A93" s="228"/>
      <c r="B93" s="22">
        <v>1</v>
      </c>
      <c r="C93" s="22">
        <v>14</v>
      </c>
      <c r="D93" s="168" t="str">
        <f>IF(přihlášky!$F$96="X",přihlášky!$E$96,přihlášky!$H$96)</f>
        <v>Doktor Michal</v>
      </c>
      <c r="E93" s="113" t="str">
        <f>přihlášky!C13</f>
        <v xml:space="preserve">Jindřichův Hradec  </v>
      </c>
      <c r="F93" s="71"/>
      <c r="G93" s="69"/>
      <c r="H93" s="69"/>
      <c r="I93" s="84"/>
      <c r="J93" s="70"/>
    </row>
    <row r="94" spans="1:10" ht="16.5" customHeight="1" x14ac:dyDescent="0.25">
      <c r="A94" s="227">
        <v>8</v>
      </c>
      <c r="B94" s="143">
        <v>2</v>
      </c>
      <c r="C94" s="143">
        <v>15</v>
      </c>
      <c r="D94" s="167" t="str">
        <f>IF(přihlášky!$F$19="X",přihlášky!$E$19,přihlášky!$H$19)</f>
        <v>Milan Čada</v>
      </c>
      <c r="E94" s="112" t="str">
        <f>přihlášky!C7</f>
        <v xml:space="preserve">České Budějovice  </v>
      </c>
      <c r="F94" s="71"/>
      <c r="G94" s="69"/>
      <c r="H94" s="69"/>
      <c r="I94" s="84"/>
      <c r="J94" s="70"/>
    </row>
    <row r="95" spans="1:10" ht="16.5" customHeight="1" thickBot="1" x14ac:dyDescent="0.3">
      <c r="A95" s="228"/>
      <c r="B95" s="22">
        <v>1</v>
      </c>
      <c r="C95" s="22">
        <v>16</v>
      </c>
      <c r="D95" s="168" t="str">
        <f>IF(přihlášky!$F$32="X",přihlášky!$E$32,přihlášky!$H$32)</f>
        <v>Tratina Karel</v>
      </c>
      <c r="E95" s="113" t="str">
        <f>přihlášky!C8</f>
        <v xml:space="preserve">Písek  </v>
      </c>
      <c r="F95" s="71"/>
      <c r="G95" s="69"/>
      <c r="H95" s="69"/>
      <c r="I95" s="84"/>
      <c r="J95" s="70"/>
    </row>
    <row r="96" spans="1:10" ht="16.5" customHeight="1" x14ac:dyDescent="0.25">
      <c r="A96" s="227">
        <v>9</v>
      </c>
      <c r="B96" s="143">
        <v>2</v>
      </c>
      <c r="C96" s="143">
        <v>17</v>
      </c>
      <c r="D96" s="167" t="str">
        <f>IF(přihlášky!$F$45="X",přihlášky!$E$45,přihlášky!$H$45)</f>
        <v>Řezáč Milan</v>
      </c>
      <c r="E96" s="112" t="str">
        <f>přihlášky!C9</f>
        <v xml:space="preserve">Tábor  </v>
      </c>
      <c r="F96" s="71"/>
      <c r="G96" s="69"/>
      <c r="H96" s="69"/>
      <c r="I96" s="84"/>
      <c r="J96" s="70"/>
    </row>
    <row r="97" spans="1:5" ht="16.5" customHeight="1" thickBot="1" x14ac:dyDescent="0.3">
      <c r="A97" s="228"/>
      <c r="B97" s="22">
        <v>1</v>
      </c>
      <c r="C97" s="22">
        <v>18</v>
      </c>
      <c r="D97" s="168" t="str">
        <f>IF(přihlášky!$F$58="X",přihlášky!$E$58,přihlášky!$H$58)</f>
        <v>Klein Adolf</v>
      </c>
      <c r="E97" s="113" t="str">
        <f>přihlášky!C10</f>
        <v xml:space="preserve">Český Krumlov  </v>
      </c>
    </row>
    <row r="98" spans="1:5" ht="16.5" customHeight="1" x14ac:dyDescent="0.25">
      <c r="A98" s="227">
        <v>10</v>
      </c>
      <c r="B98" s="143">
        <v>2</v>
      </c>
      <c r="C98" s="143">
        <v>19</v>
      </c>
      <c r="D98" s="167" t="str">
        <f>IF(přihlášky!$F$71="X",přihlášky!$E$71,přihlášky!$H$71)</f>
        <v>Habich Michal</v>
      </c>
      <c r="E98" s="112" t="str">
        <f>přihlášky!C11</f>
        <v xml:space="preserve">Strakonice  </v>
      </c>
    </row>
    <row r="99" spans="1:5" ht="16.5" customHeight="1" thickBot="1" x14ac:dyDescent="0.3">
      <c r="A99" s="228"/>
      <c r="B99" s="22">
        <v>1</v>
      </c>
      <c r="C99" s="22">
        <v>20</v>
      </c>
      <c r="D99" s="168" t="str">
        <f>IF(přihlášky!$F$84="X",přihlášky!$E$84,přihlášky!$H$84)</f>
        <v>Jiráň Aleš</v>
      </c>
      <c r="E99" s="113" t="str">
        <f>přihlášky!C12</f>
        <v xml:space="preserve">Prachatice  </v>
      </c>
    </row>
    <row r="100" spans="1:5" ht="16.5" customHeight="1" x14ac:dyDescent="0.25">
      <c r="A100" s="227">
        <v>11</v>
      </c>
      <c r="B100" s="143">
        <v>2</v>
      </c>
      <c r="C100" s="143">
        <v>21</v>
      </c>
      <c r="D100" s="167" t="str">
        <f>IF(přihlášky!$F$97="X",přihlášky!$E$97,přihlášky!$H$97)</f>
        <v>Janů Pavel</v>
      </c>
      <c r="E100" s="112" t="str">
        <f>přihlášky!C13</f>
        <v xml:space="preserve">Jindřichův Hradec  </v>
      </c>
    </row>
    <row r="101" spans="1:5" ht="16.5" customHeight="1" thickBot="1" x14ac:dyDescent="0.3">
      <c r="A101" s="228"/>
      <c r="B101" s="22">
        <v>1</v>
      </c>
      <c r="C101" s="22">
        <v>22</v>
      </c>
      <c r="D101" s="168" t="str">
        <f>IF(přihlášky!$F$20="X",přihlášky!$E$20,přihlášky!$H$20)</f>
        <v>Miroslav Klimeš</v>
      </c>
      <c r="E101" s="113" t="str">
        <f>přihlášky!C7</f>
        <v xml:space="preserve">České Budějovice  </v>
      </c>
    </row>
    <row r="102" spans="1:5" ht="16.5" customHeight="1" x14ac:dyDescent="0.25">
      <c r="A102" s="227">
        <v>12</v>
      </c>
      <c r="B102" s="143">
        <v>2</v>
      </c>
      <c r="C102" s="143">
        <v>23</v>
      </c>
      <c r="D102" s="167" t="str">
        <f>IF(přihlášky!$F$33="X",přihlášky!$E$33,přihlášky!$H$33)</f>
        <v>Kubiš  David</v>
      </c>
      <c r="E102" s="112" t="str">
        <f>přihlášky!C8</f>
        <v xml:space="preserve">Písek  </v>
      </c>
    </row>
    <row r="103" spans="1:5" ht="16.5" customHeight="1" thickBot="1" x14ac:dyDescent="0.3">
      <c r="A103" s="228"/>
      <c r="B103" s="22">
        <v>1</v>
      </c>
      <c r="C103" s="22">
        <v>24</v>
      </c>
      <c r="D103" s="168" t="str">
        <f>IF(přihlášky!$F$46="X",přihlášky!$E$46,přihlášky!$H$46)</f>
        <v>Poledne František</v>
      </c>
      <c r="E103" s="113" t="str">
        <f>přihlášky!C9</f>
        <v xml:space="preserve">Tábor  </v>
      </c>
    </row>
    <row r="104" spans="1:5" ht="16.5" customHeight="1" x14ac:dyDescent="0.25">
      <c r="A104" s="227">
        <v>13</v>
      </c>
      <c r="B104" s="143">
        <v>2</v>
      </c>
      <c r="C104" s="143">
        <v>25</v>
      </c>
      <c r="D104" s="167" t="str">
        <f>IF(přihlášky!$F$59="X",přihlášky!$E$59,přihlášky!$H$59)</f>
        <v>Bartuška Jiří</v>
      </c>
      <c r="E104" s="112" t="str">
        <f>přihlášky!C10</f>
        <v xml:space="preserve">Český Krumlov  </v>
      </c>
    </row>
    <row r="105" spans="1:5" ht="16.5" customHeight="1" thickBot="1" x14ac:dyDescent="0.3">
      <c r="A105" s="228"/>
      <c r="B105" s="22">
        <v>1</v>
      </c>
      <c r="C105" s="22">
        <v>26</v>
      </c>
      <c r="D105" s="168" t="str">
        <f>IF(přihlášky!$F$72="X",přihlášky!$E$72,přihlášky!$H$72)</f>
        <v>Vaňač Aleš</v>
      </c>
      <c r="E105" s="113" t="str">
        <f>přihlášky!C11</f>
        <v xml:space="preserve">Strakonice  </v>
      </c>
    </row>
    <row r="106" spans="1:5" ht="16.5" customHeight="1" x14ac:dyDescent="0.25">
      <c r="A106" s="227">
        <v>14</v>
      </c>
      <c r="B106" s="143">
        <v>2</v>
      </c>
      <c r="C106" s="143">
        <v>27</v>
      </c>
      <c r="D106" s="167" t="str">
        <f>IF(přihlášky!$F$85="X",přihlášky!$E$85,přihlášky!$H$85)</f>
        <v>Cinádr Jiří</v>
      </c>
      <c r="E106" s="112" t="str">
        <f>přihlášky!C12</f>
        <v xml:space="preserve">Prachatice  </v>
      </c>
    </row>
    <row r="107" spans="1:5" ht="16.5" customHeight="1" thickBot="1" x14ac:dyDescent="0.3">
      <c r="A107" s="228"/>
      <c r="B107" s="22">
        <v>1</v>
      </c>
      <c r="C107" s="22">
        <v>28</v>
      </c>
      <c r="D107" s="168" t="str">
        <f>IF(přihlášky!$F$98="X",přihlášky!$E$98,přihlášky!$H$98)</f>
        <v>Ferdan Miroslav</v>
      </c>
      <c r="E107" s="113" t="str">
        <f>přihlášky!C13</f>
        <v xml:space="preserve">Jindřichův Hradec  </v>
      </c>
    </row>
    <row r="108" spans="1:5" ht="16.5" customHeight="1" x14ac:dyDescent="0.25">
      <c r="A108" s="227">
        <v>15</v>
      </c>
      <c r="B108" s="143">
        <v>2</v>
      </c>
      <c r="C108" s="143">
        <v>29</v>
      </c>
      <c r="D108" s="167" t="str">
        <f>IF(přihlášky!$F$21="X",přihlášky!$E$21,přihlášky!$H$21)</f>
        <v>Nestartuje</v>
      </c>
      <c r="E108" s="112" t="str">
        <f>přihlášky!C7</f>
        <v xml:space="preserve">České Budějovice  </v>
      </c>
    </row>
    <row r="109" spans="1:5" ht="16.5" customHeight="1" thickBot="1" x14ac:dyDescent="0.3">
      <c r="A109" s="228"/>
      <c r="B109" s="22">
        <v>1</v>
      </c>
      <c r="C109" s="22">
        <v>30</v>
      </c>
      <c r="D109" s="168" t="str">
        <f>IF(přihlášky!$F$34="X",přihlášky!$E$34,přihlášky!$H$34)</f>
        <v>Kašpar  Michal</v>
      </c>
      <c r="E109" s="113" t="str">
        <f>přihlášky!C8</f>
        <v xml:space="preserve">Písek  </v>
      </c>
    </row>
    <row r="110" spans="1:5" ht="16.5" customHeight="1" x14ac:dyDescent="0.25">
      <c r="A110" s="227">
        <v>16</v>
      </c>
      <c r="B110" s="143">
        <v>2</v>
      </c>
      <c r="C110" s="143">
        <v>31</v>
      </c>
      <c r="D110" s="167" t="str">
        <f>IF(přihlášky!$F$47="X",přihlášky!$E$47,přihlášky!$H$47)</f>
        <v>Podzimek Michal</v>
      </c>
      <c r="E110" s="112" t="str">
        <f>přihlášky!C9</f>
        <v xml:space="preserve">Tábor  </v>
      </c>
    </row>
    <row r="111" spans="1:5" ht="16.5" customHeight="1" thickBot="1" x14ac:dyDescent="0.3">
      <c r="A111" s="228"/>
      <c r="B111" s="22">
        <v>1</v>
      </c>
      <c r="C111" s="22">
        <v>32</v>
      </c>
      <c r="D111" s="168" t="str">
        <f>IF(přihlášky!$F$60="X",přihlášky!$E$60,přihlášky!$H$60)</f>
        <v>Šebest Dušan</v>
      </c>
      <c r="E111" s="113" t="str">
        <f>přihlášky!C10</f>
        <v xml:space="preserve">Český Krumlov  </v>
      </c>
    </row>
    <row r="112" spans="1:5" ht="16.5" customHeight="1" x14ac:dyDescent="0.25">
      <c r="A112" s="227">
        <v>17</v>
      </c>
      <c r="B112" s="143">
        <v>2</v>
      </c>
      <c r="C112" s="143">
        <v>33</v>
      </c>
      <c r="D112" s="167" t="str">
        <f>IF(přihlášky!$F$73="X",přihlášky!$E$73,přihlášky!$H$73)</f>
        <v>Černovský Michal</v>
      </c>
      <c r="E112" s="112" t="str">
        <f>přihlášky!C11</f>
        <v xml:space="preserve">Strakonice  </v>
      </c>
    </row>
    <row r="113" spans="1:5" ht="16.5" customHeight="1" thickBot="1" x14ac:dyDescent="0.3">
      <c r="A113" s="228"/>
      <c r="B113" s="22">
        <v>1</v>
      </c>
      <c r="C113" s="22">
        <v>34</v>
      </c>
      <c r="D113" s="168" t="str">
        <f>IF(přihlášky!$F$86="X",přihlášky!$E$86,přihlášky!$H$86)</f>
        <v>Jiráň Marek</v>
      </c>
      <c r="E113" s="113" t="str">
        <f>přihlášky!C12</f>
        <v xml:space="preserve">Prachatice  </v>
      </c>
    </row>
    <row r="114" spans="1:5" ht="16.5" customHeight="1" x14ac:dyDescent="0.25">
      <c r="A114" s="227">
        <v>18</v>
      </c>
      <c r="B114" s="143">
        <v>2</v>
      </c>
      <c r="C114" s="143">
        <v>35</v>
      </c>
      <c r="D114" s="167" t="str">
        <f>IF(přihlášky!$F$99="X",přihlášky!$E$99,přihlášky!$H$99)</f>
        <v>Švehla Radim</v>
      </c>
      <c r="E114" s="112" t="str">
        <f>přihlášky!C13</f>
        <v xml:space="preserve">Jindřichův Hradec  </v>
      </c>
    </row>
    <row r="115" spans="1:5" ht="16.5" customHeight="1" thickBot="1" x14ac:dyDescent="0.3">
      <c r="A115" s="228"/>
      <c r="B115" s="22">
        <v>1</v>
      </c>
      <c r="C115" s="22">
        <v>36</v>
      </c>
      <c r="D115" s="168" t="str">
        <f>IF(přihlášky!$F$22="X",přihlášky!$E$22,přihlášky!$H$22)</f>
        <v>Nestartuje</v>
      </c>
      <c r="E115" s="113" t="str">
        <f>přihlášky!C7</f>
        <v xml:space="preserve">České Budějovice  </v>
      </c>
    </row>
    <row r="116" spans="1:5" ht="16.5" customHeight="1" x14ac:dyDescent="0.2">
      <c r="A116" s="238" t="s">
        <v>16</v>
      </c>
      <c r="B116" s="239"/>
      <c r="C116" s="239"/>
      <c r="D116" s="239"/>
      <c r="E116" s="240"/>
    </row>
    <row r="117" spans="1:5" ht="16.5" customHeight="1" thickBot="1" x14ac:dyDescent="0.25">
      <c r="A117" s="241"/>
      <c r="B117" s="233"/>
      <c r="C117" s="233"/>
      <c r="D117" s="233"/>
      <c r="E117" s="234"/>
    </row>
    <row r="118" spans="1:5" ht="48" customHeight="1" thickBot="1" x14ac:dyDescent="0.25">
      <c r="A118" s="117" t="s">
        <v>14</v>
      </c>
      <c r="B118" s="150" t="s">
        <v>13</v>
      </c>
      <c r="C118" s="120" t="s">
        <v>10</v>
      </c>
      <c r="D118" s="120" t="s">
        <v>0</v>
      </c>
      <c r="E118" s="165" t="s">
        <v>2</v>
      </c>
    </row>
    <row r="119" spans="1:5" ht="16.5" customHeight="1" x14ac:dyDescent="0.25">
      <c r="A119" s="227">
        <v>19</v>
      </c>
      <c r="B119" s="143">
        <v>2</v>
      </c>
      <c r="C119" s="143">
        <v>37</v>
      </c>
      <c r="D119" s="167" t="str">
        <f>IF(přihlášky!$F$35="X",přihlášky!$E$35,přihlášky!$H$35)</f>
        <v>Kroupa  Miroslav</v>
      </c>
      <c r="E119" s="112" t="str">
        <f>přihlášky!C8</f>
        <v xml:space="preserve">Písek  </v>
      </c>
    </row>
    <row r="120" spans="1:5" ht="16.5" customHeight="1" thickBot="1" x14ac:dyDescent="0.3">
      <c r="A120" s="228"/>
      <c r="B120" s="22">
        <v>1</v>
      </c>
      <c r="C120" s="22">
        <v>38</v>
      </c>
      <c r="D120" s="74" t="str">
        <f>IF(přihlášky!$F$48="X",přihlášky!$E$48,přihlášky!$H$48)</f>
        <v>Dvořák Václav</v>
      </c>
      <c r="E120" s="113" t="str">
        <f>přihlášky!C9</f>
        <v xml:space="preserve">Tábor  </v>
      </c>
    </row>
    <row r="121" spans="1:5" ht="16.5" customHeight="1" x14ac:dyDescent="0.25">
      <c r="A121" s="227">
        <v>20</v>
      </c>
      <c r="B121" s="143">
        <v>2</v>
      </c>
      <c r="C121" s="143">
        <v>39</v>
      </c>
      <c r="D121" s="141" t="str">
        <f>IF(přihlášky!$F$61="X",přihlášky!$E$61,přihlášky!$H$61)</f>
        <v>Moučka Radek</v>
      </c>
      <c r="E121" s="112" t="str">
        <f>přihlášky!C10</f>
        <v xml:space="preserve">Český Krumlov  </v>
      </c>
    </row>
    <row r="122" spans="1:5" ht="16.5" customHeight="1" thickBot="1" x14ac:dyDescent="0.3">
      <c r="A122" s="228"/>
      <c r="B122" s="22">
        <v>1</v>
      </c>
      <c r="C122" s="22">
        <v>40</v>
      </c>
      <c r="D122" s="74" t="str">
        <f>IF(přihlášky!$F$74="X",přihlášky!$E$74,přihlášky!$H$74)</f>
        <v>Pěnča Ivan</v>
      </c>
      <c r="E122" s="113" t="str">
        <f>přihlášky!C11</f>
        <v xml:space="preserve">Strakonice  </v>
      </c>
    </row>
    <row r="123" spans="1:5" ht="16.5" customHeight="1" x14ac:dyDescent="0.25">
      <c r="A123" s="227">
        <v>21</v>
      </c>
      <c r="B123" s="143">
        <v>2</v>
      </c>
      <c r="C123" s="143">
        <v>41</v>
      </c>
      <c r="D123" s="141" t="str">
        <f>IF(přihlášky!$F$87="X",přihlášky!$E$87,přihlášky!$H$87)</f>
        <v>Cais Martin</v>
      </c>
      <c r="E123" s="112" t="str">
        <f>přihlášky!C12</f>
        <v xml:space="preserve">Prachatice  </v>
      </c>
    </row>
    <row r="124" spans="1:5" ht="16.5" customHeight="1" thickBot="1" x14ac:dyDescent="0.3">
      <c r="A124" s="228"/>
      <c r="B124" s="22">
        <v>1</v>
      </c>
      <c r="C124" s="22">
        <v>42</v>
      </c>
      <c r="D124" s="74" t="str">
        <f>IF(přihlášky!$F$100="X",přihlášky!$E$100,přihlášky!$H$100)</f>
        <v>Nestartuje</v>
      </c>
      <c r="E124" s="113" t="str">
        <f>přihlášky!C13</f>
        <v xml:space="preserve">Jindřichův Hradec  </v>
      </c>
    </row>
    <row r="125" spans="1:5" ht="16.5" customHeight="1" x14ac:dyDescent="0.25">
      <c r="A125" s="227">
        <v>22</v>
      </c>
      <c r="B125" s="143">
        <v>2</v>
      </c>
      <c r="C125" s="143">
        <v>43</v>
      </c>
      <c r="D125" s="141" t="str">
        <f>IF(přihlášky!$F$23="X",přihlášky!$E$23,přihlášky!$H$23)</f>
        <v>Nestartuje</v>
      </c>
      <c r="E125" s="112" t="str">
        <f>přihlášky!C7</f>
        <v xml:space="preserve">České Budějovice  </v>
      </c>
    </row>
    <row r="126" spans="1:5" ht="16.5" customHeight="1" thickBot="1" x14ac:dyDescent="0.3">
      <c r="A126" s="228"/>
      <c r="B126" s="22">
        <v>1</v>
      </c>
      <c r="C126" s="22">
        <v>44</v>
      </c>
      <c r="D126" s="74" t="str">
        <f>IF(přihlášky!$F$36="X",přihlášky!$E$36,přihlášky!$H$36)</f>
        <v>Nestartuje</v>
      </c>
      <c r="E126" s="113" t="str">
        <f>přihlášky!C8</f>
        <v xml:space="preserve">Písek  </v>
      </c>
    </row>
    <row r="127" spans="1:5" ht="16.5" customHeight="1" x14ac:dyDescent="0.25">
      <c r="A127" s="227">
        <v>23</v>
      </c>
      <c r="B127" s="143">
        <v>2</v>
      </c>
      <c r="C127" s="143">
        <v>45</v>
      </c>
      <c r="D127" s="141" t="str">
        <f>IF(přihlášky!$F$49="X",přihlášky!$E$49,přihlášky!$H$49)</f>
        <v>Brožek Josef</v>
      </c>
      <c r="E127" s="112" t="str">
        <f>přihlášky!C9</f>
        <v xml:space="preserve">Tábor  </v>
      </c>
    </row>
    <row r="128" spans="1:5" ht="16.5" customHeight="1" thickBot="1" x14ac:dyDescent="0.3">
      <c r="A128" s="228"/>
      <c r="B128" s="22">
        <v>1</v>
      </c>
      <c r="C128" s="22">
        <v>46</v>
      </c>
      <c r="D128" s="74" t="str">
        <f>IF(přihlášky!$F$62="X",přihlášky!$E$62,přihlášky!$H$62)</f>
        <v>Nestartuje</v>
      </c>
      <c r="E128" s="113" t="str">
        <f>přihlášky!C10</f>
        <v xml:space="preserve">Český Krumlov  </v>
      </c>
    </row>
    <row r="129" spans="1:5" ht="16.5" customHeight="1" x14ac:dyDescent="0.25">
      <c r="A129" s="227">
        <v>24</v>
      </c>
      <c r="B129" s="143">
        <v>2</v>
      </c>
      <c r="C129" s="143">
        <v>47</v>
      </c>
      <c r="D129" s="141" t="str">
        <f>IF(přihlášky!$F$75="X",přihlášky!$E$75,přihlášky!$H$75)</f>
        <v>Muchl Vladimír</v>
      </c>
      <c r="E129" s="112" t="str">
        <f>přihlášky!C11</f>
        <v xml:space="preserve">Strakonice  </v>
      </c>
    </row>
    <row r="130" spans="1:5" ht="16.5" customHeight="1" thickBot="1" x14ac:dyDescent="0.3">
      <c r="A130" s="228"/>
      <c r="B130" s="22">
        <v>1</v>
      </c>
      <c r="C130" s="22">
        <v>48</v>
      </c>
      <c r="D130" s="74" t="str">
        <f>IF(přihlášky!$F$88="X",přihlášky!$E$88,přihlášky!$H$88)</f>
        <v>Kouba Jiří</v>
      </c>
      <c r="E130" s="113" t="str">
        <f>přihlášky!C12</f>
        <v xml:space="preserve">Prachatice  </v>
      </c>
    </row>
    <row r="131" spans="1:5" ht="16.5" customHeight="1" x14ac:dyDescent="0.25">
      <c r="A131" s="227">
        <v>25</v>
      </c>
      <c r="B131" s="143">
        <v>2</v>
      </c>
      <c r="C131" s="143">
        <v>49</v>
      </c>
      <c r="D131" s="141" t="str">
        <f>IF(přihlášky!$F$101="X",přihlášky!$E$101,přihlášky!$H$101)</f>
        <v>Šenkýř Marek</v>
      </c>
      <c r="E131" s="112" t="str">
        <f>přihlášky!C13</f>
        <v xml:space="preserve">Jindřichův Hradec  </v>
      </c>
    </row>
    <row r="132" spans="1:5" ht="16.5" customHeight="1" thickBot="1" x14ac:dyDescent="0.3">
      <c r="A132" s="228"/>
      <c r="B132" s="22">
        <v>1</v>
      </c>
      <c r="C132" s="22">
        <v>50</v>
      </c>
      <c r="D132" s="74" t="str">
        <f>IF(přihlášky!$F$24="X",přihlášky!$E$24,přihlášky!$H$24)</f>
        <v>Pavel Farka</v>
      </c>
      <c r="E132" s="113" t="str">
        <f>přihlášky!C7</f>
        <v xml:space="preserve">České Budějovice  </v>
      </c>
    </row>
    <row r="133" spans="1:5" ht="16.5" customHeight="1" x14ac:dyDescent="0.25">
      <c r="A133" s="227">
        <v>26</v>
      </c>
      <c r="B133" s="143">
        <v>2</v>
      </c>
      <c r="C133" s="143">
        <v>51</v>
      </c>
      <c r="D133" s="141" t="str">
        <f>IF(přihlášky!$F$37="X",přihlášky!$E$37,přihlášky!$H$37)</f>
        <v>Pešek  Jan</v>
      </c>
      <c r="E133" s="112" t="str">
        <f>přihlášky!C8</f>
        <v xml:space="preserve">Písek  </v>
      </c>
    </row>
    <row r="134" spans="1:5" ht="16.5" customHeight="1" thickBot="1" x14ac:dyDescent="0.3">
      <c r="A134" s="228"/>
      <c r="B134" s="22">
        <v>1</v>
      </c>
      <c r="C134" s="22">
        <v>52</v>
      </c>
      <c r="D134" s="142" t="str">
        <f>IF(přihlášky!$F$50="X",přihlášky!$E$50,přihlášky!$H$50)</f>
        <v>Svatoň Petr</v>
      </c>
      <c r="E134" s="113" t="str">
        <f>přihlášky!C9</f>
        <v xml:space="preserve">Tábor  </v>
      </c>
    </row>
    <row r="135" spans="1:5" ht="16.5" customHeight="1" x14ac:dyDescent="0.25">
      <c r="A135" s="227">
        <v>27</v>
      </c>
      <c r="B135" s="143">
        <v>2</v>
      </c>
      <c r="C135" s="143">
        <v>53</v>
      </c>
      <c r="D135" s="141" t="str">
        <f>IF(přihlášky!$F$63="X",přihlášky!$E$63,přihlášky!$H$63)</f>
        <v>Ottenschläger Václav</v>
      </c>
      <c r="E135" s="112" t="str">
        <f>přihlášky!C10</f>
        <v xml:space="preserve">Český Krumlov  </v>
      </c>
    </row>
    <row r="136" spans="1:5" ht="16.5" customHeight="1" thickBot="1" x14ac:dyDescent="0.3">
      <c r="A136" s="228"/>
      <c r="B136" s="22">
        <v>1</v>
      </c>
      <c r="C136" s="22">
        <v>54</v>
      </c>
      <c r="D136" s="74" t="str">
        <f>IF(přihlášky!$F$76="X",přihlášky!$E$76,přihlášky!$H$76)</f>
        <v>Hrach František</v>
      </c>
      <c r="E136" s="113" t="str">
        <f>přihlášky!C11</f>
        <v xml:space="preserve">Strakonice  </v>
      </c>
    </row>
    <row r="137" spans="1:5" ht="16.5" customHeight="1" x14ac:dyDescent="0.25">
      <c r="A137" s="227">
        <v>28</v>
      </c>
      <c r="B137" s="143">
        <v>2</v>
      </c>
      <c r="C137" s="143">
        <v>55</v>
      </c>
      <c r="D137" s="141" t="str">
        <f>IF(přihlášky!$F$89="X",přihlášky!$E$89,přihlášky!$H$89)</f>
        <v>Vrhel Petr</v>
      </c>
      <c r="E137" s="112" t="str">
        <f>přihlášky!C12</f>
        <v xml:space="preserve">Prachatice  </v>
      </c>
    </row>
    <row r="138" spans="1:5" ht="16.5" customHeight="1" thickBot="1" x14ac:dyDescent="0.3">
      <c r="A138" s="228"/>
      <c r="B138" s="22">
        <v>1</v>
      </c>
      <c r="C138" s="22">
        <v>56</v>
      </c>
      <c r="D138" s="74" t="str">
        <f>IF(přihlášky!$F$102="X",přihlášky!$E$102,přihlášky!$H$102)</f>
        <v>Poukar Jaroslav</v>
      </c>
      <c r="E138" s="113" t="str">
        <f>přihlášky!C13</f>
        <v xml:space="preserve">Jindřichův Hradec  </v>
      </c>
    </row>
    <row r="139" spans="1:5" ht="16.5" customHeight="1" x14ac:dyDescent="0.25">
      <c r="A139" s="227">
        <v>29</v>
      </c>
      <c r="B139" s="143">
        <v>2</v>
      </c>
      <c r="C139" s="143">
        <v>57</v>
      </c>
      <c r="D139" s="141" t="str">
        <f>IF(přihlášky!$F$25="X",přihlášky!$E$25,přihlášky!$H$25)</f>
        <v>Zbyněk Koudelka</v>
      </c>
      <c r="E139" s="112" t="str">
        <f>přihlášky!C7</f>
        <v xml:space="preserve">České Budějovice  </v>
      </c>
    </row>
    <row r="140" spans="1:5" ht="16.5" customHeight="1" thickBot="1" x14ac:dyDescent="0.3">
      <c r="A140" s="228"/>
      <c r="B140" s="22">
        <v>1</v>
      </c>
      <c r="C140" s="22">
        <v>58</v>
      </c>
      <c r="D140" s="74" t="str">
        <f>IF(přihlášky!$F$38="X",přihlášky!$E$38,přihlášky!$H$38)</f>
        <v>Nestartuje</v>
      </c>
      <c r="E140" s="113" t="str">
        <f>přihlášky!C8</f>
        <v xml:space="preserve">Písek  </v>
      </c>
    </row>
    <row r="141" spans="1:5" ht="16.5" customHeight="1" x14ac:dyDescent="0.25">
      <c r="A141" s="227">
        <v>30</v>
      </c>
      <c r="B141" s="143">
        <v>2</v>
      </c>
      <c r="C141" s="75">
        <v>59</v>
      </c>
      <c r="D141" s="141" t="str">
        <f>IF(přihlášky!$F$51="X",přihlášky!$E$51,přihlášky!$H$51)</f>
        <v>Nestartuje</v>
      </c>
      <c r="E141" s="112" t="str">
        <f>přihlášky!C9</f>
        <v xml:space="preserve">Tábor  </v>
      </c>
    </row>
    <row r="142" spans="1:5" ht="16.5" customHeight="1" thickBot="1" x14ac:dyDescent="0.3">
      <c r="A142" s="228"/>
      <c r="B142" s="22">
        <v>1</v>
      </c>
      <c r="C142" s="76">
        <v>60</v>
      </c>
      <c r="D142" s="74" t="str">
        <f>IF(přihlášky!$F$64="X",přihlášky!$E$64,přihlášky!$H$64)</f>
        <v>Dvořák Jan</v>
      </c>
      <c r="E142" s="113" t="str">
        <f>přihlášky!C10</f>
        <v xml:space="preserve">Český Krumlov  </v>
      </c>
    </row>
    <row r="143" spans="1:5" ht="16.5" customHeight="1" x14ac:dyDescent="0.25">
      <c r="A143" s="227">
        <v>31</v>
      </c>
      <c r="B143" s="143">
        <v>2</v>
      </c>
      <c r="C143" s="75">
        <v>61</v>
      </c>
      <c r="D143" s="169" t="str">
        <f>IF(přihlášky!$F$77="X",přihlášky!$E$77,přihlášky!$H$77)</f>
        <v>Nestartuje</v>
      </c>
      <c r="E143" s="112" t="str">
        <f>přihlášky!C11</f>
        <v xml:space="preserve">Strakonice  </v>
      </c>
    </row>
    <row r="144" spans="1:5" ht="16.5" customHeight="1" thickBot="1" x14ac:dyDescent="0.3">
      <c r="A144" s="228"/>
      <c r="B144" s="22">
        <v>1</v>
      </c>
      <c r="C144" s="76">
        <v>62</v>
      </c>
      <c r="D144" s="74" t="str">
        <f>IF(přihlášky!$F$90="X",přihlášky!$E$90,přihlášky!$H$90)</f>
        <v>Nestartuje</v>
      </c>
      <c r="E144" s="113" t="str">
        <f>přihlášky!C12</f>
        <v xml:space="preserve">Prachatice  </v>
      </c>
    </row>
    <row r="145" spans="1:5" ht="16.5" customHeight="1" x14ac:dyDescent="0.25">
      <c r="A145" s="227">
        <v>32</v>
      </c>
      <c r="B145" s="143">
        <v>2</v>
      </c>
      <c r="C145" s="75">
        <v>63</v>
      </c>
      <c r="D145" s="141" t="str">
        <f>IF(přihlášky!$F$103="X",přihlášky!$E$103,přihlášky!$H$103)</f>
        <v>Nestartuje</v>
      </c>
      <c r="E145" s="112" t="str">
        <f>přihlášky!C13</f>
        <v xml:space="preserve">Jindřichův Hradec  </v>
      </c>
    </row>
    <row r="146" spans="1:5" ht="16.5" customHeight="1" thickBot="1" x14ac:dyDescent="0.3">
      <c r="A146" s="228"/>
      <c r="B146" s="22">
        <v>1</v>
      </c>
      <c r="C146" s="76">
        <v>64</v>
      </c>
      <c r="D146" s="74" t="str">
        <f>IF(přihlášky!$F$26="X",přihlášky!$E$26,přihlášky!$H$26)</f>
        <v>Jan Ježek</v>
      </c>
      <c r="E146" s="113" t="str">
        <f>přihlášky!C7</f>
        <v xml:space="preserve">České Budějovice  </v>
      </c>
    </row>
    <row r="147" spans="1:5" ht="16.5" customHeight="1" x14ac:dyDescent="0.25">
      <c r="A147" s="227">
        <v>33</v>
      </c>
      <c r="B147" s="143">
        <v>2</v>
      </c>
      <c r="C147" s="143">
        <v>65</v>
      </c>
      <c r="D147" s="141" t="str">
        <f>IF(přihlášky!$F$39="X",přihlášky!$E$39,přihlášky!$H$39)</f>
        <v>Nestartuje</v>
      </c>
      <c r="E147" s="112" t="str">
        <f>přihlášky!C8</f>
        <v xml:space="preserve">Písek  </v>
      </c>
    </row>
    <row r="148" spans="1:5" ht="16.5" customHeight="1" thickBot="1" x14ac:dyDescent="0.3">
      <c r="A148" s="228"/>
      <c r="B148" s="22">
        <v>1</v>
      </c>
      <c r="C148" s="22">
        <v>66</v>
      </c>
      <c r="D148" s="74" t="str">
        <f>IF(přihlášky!$F$52="X",přihlášky!$E$52,přihlášky!$H$52)</f>
        <v>Nestartuje</v>
      </c>
      <c r="E148" s="113" t="str">
        <f>přihlášky!C9</f>
        <v xml:space="preserve">Tábor  </v>
      </c>
    </row>
    <row r="149" spans="1:5" ht="16.5" customHeight="1" x14ac:dyDescent="0.25">
      <c r="A149" s="227">
        <v>34</v>
      </c>
      <c r="B149" s="143">
        <v>2</v>
      </c>
      <c r="C149" s="143">
        <v>67</v>
      </c>
      <c r="D149" s="141" t="str">
        <f>IF(přihlášky!$F$65="X",přihlášky!$E$65,přihlášky!$H$65)</f>
        <v>Fleišmann Tomáš</v>
      </c>
      <c r="E149" s="112" t="str">
        <f>přihlášky!C10</f>
        <v xml:space="preserve">Český Krumlov  </v>
      </c>
    </row>
    <row r="150" spans="1:5" ht="16.5" customHeight="1" thickBot="1" x14ac:dyDescent="0.3">
      <c r="A150" s="228"/>
      <c r="B150" s="22">
        <v>1</v>
      </c>
      <c r="C150" s="22">
        <v>68</v>
      </c>
      <c r="D150" s="74" t="str">
        <f>IF(přihlášky!$F$78="X",přihlášky!$E$78,přihlášky!$H$78)</f>
        <v>Nestartuje</v>
      </c>
      <c r="E150" s="113" t="str">
        <f>přihlášky!C11</f>
        <v xml:space="preserve">Strakonice  </v>
      </c>
    </row>
    <row r="151" spans="1:5" ht="16.5" customHeight="1" x14ac:dyDescent="0.25">
      <c r="A151" s="227">
        <v>35</v>
      </c>
      <c r="B151" s="143">
        <v>2</v>
      </c>
      <c r="C151" s="143">
        <v>69</v>
      </c>
      <c r="D151" s="141" t="str">
        <f>IF(přihlášky!$F$91="X",přihlášky!$E$91,přihlášky!$H$91)</f>
        <v>Nestartuje</v>
      </c>
      <c r="E151" s="112" t="str">
        <f>přihlášky!C12</f>
        <v xml:space="preserve">Prachatice  </v>
      </c>
    </row>
    <row r="152" spans="1:5" ht="16.5" customHeight="1" thickBot="1" x14ac:dyDescent="0.3">
      <c r="A152" s="228"/>
      <c r="B152" s="22">
        <v>1</v>
      </c>
      <c r="C152" s="22">
        <v>70</v>
      </c>
      <c r="D152" s="74" t="str">
        <f>IF(přihlášky!$F$104="X",přihlášky!$E$104,přihlášky!$H$104)</f>
        <v>Nestartuje</v>
      </c>
      <c r="E152" s="113" t="str">
        <f>přihlášky!C13</f>
        <v xml:space="preserve">Jindřichův Hradec  </v>
      </c>
    </row>
    <row r="153" spans="1:5" x14ac:dyDescent="0.2">
      <c r="A153" s="242" t="s">
        <v>17</v>
      </c>
      <c r="B153" s="242"/>
      <c r="C153" s="242"/>
      <c r="D153" s="242"/>
      <c r="E153" s="242"/>
    </row>
    <row r="154" spans="1:5" x14ac:dyDescent="0.2">
      <c r="A154" s="225"/>
      <c r="B154" s="225"/>
      <c r="C154" s="225"/>
      <c r="D154" s="225"/>
      <c r="E154" s="225"/>
    </row>
    <row r="155" spans="1:5" ht="29.25" thickBot="1" x14ac:dyDescent="0.25">
      <c r="A155" s="170" t="s">
        <v>14</v>
      </c>
      <c r="B155" s="170" t="s">
        <v>13</v>
      </c>
      <c r="C155" s="171" t="s">
        <v>10</v>
      </c>
      <c r="D155" s="140" t="s">
        <v>0</v>
      </c>
      <c r="E155" s="172" t="s">
        <v>2</v>
      </c>
    </row>
    <row r="156" spans="1:5" x14ac:dyDescent="0.2">
      <c r="A156" s="227">
        <v>1</v>
      </c>
      <c r="B156" s="75">
        <v>1</v>
      </c>
      <c r="C156" s="75">
        <v>1</v>
      </c>
      <c r="D156" s="167" t="str">
        <f>IF(přihlášky!$G$17="X",přihlášky!$E$17,přihlášky!H169)</f>
        <v>Trnka Luboš</v>
      </c>
      <c r="E156" s="112" t="str">
        <f>přihlášky!C7</f>
        <v xml:space="preserve">České Budějovice  </v>
      </c>
    </row>
    <row r="157" spans="1:5" ht="16.5" thickBot="1" x14ac:dyDescent="0.25">
      <c r="A157" s="228"/>
      <c r="B157" s="76">
        <v>2</v>
      </c>
      <c r="C157" s="76">
        <v>2</v>
      </c>
      <c r="D157" s="168" t="str">
        <f>IF(přihlášky!$G$30="X",přihlášky!$E$30,přihlášky!$H$30)</f>
        <v>Fric  Ladislav</v>
      </c>
      <c r="E157" s="113" t="str">
        <f>přihlášky!C8</f>
        <v xml:space="preserve">Písek  </v>
      </c>
    </row>
    <row r="158" spans="1:5" x14ac:dyDescent="0.2">
      <c r="A158" s="227">
        <v>2</v>
      </c>
      <c r="B158" s="75">
        <v>1</v>
      </c>
      <c r="C158" s="75">
        <v>3</v>
      </c>
      <c r="D158" s="167" t="str">
        <f>IF(přihlášky!$G$43="X",přihlášky!$E$43,přihlášky!$H$43)</f>
        <v>Janovský Martin</v>
      </c>
      <c r="E158" s="112" t="str">
        <f>přihlášky!C9</f>
        <v xml:space="preserve">Tábor  </v>
      </c>
    </row>
    <row r="159" spans="1:5" ht="16.5" thickBot="1" x14ac:dyDescent="0.25">
      <c r="A159" s="228"/>
      <c r="B159" s="76">
        <v>2</v>
      </c>
      <c r="C159" s="76">
        <v>4</v>
      </c>
      <c r="D159" s="168" t="str">
        <f>IF(přihlášky!$G$56="X",přihlášky!$E$56,přihlášky!$H$56)</f>
        <v>Hüttner Milan</v>
      </c>
      <c r="E159" s="113" t="str">
        <f>přihlášky!C10</f>
        <v xml:space="preserve">Český Krumlov  </v>
      </c>
    </row>
    <row r="160" spans="1:5" x14ac:dyDescent="0.2">
      <c r="A160" s="227">
        <v>3</v>
      </c>
      <c r="B160" s="75">
        <v>1</v>
      </c>
      <c r="C160" s="75">
        <v>5</v>
      </c>
      <c r="D160" s="167" t="str">
        <f>IF(přihlášky!$G$69="X",přihlášky!$E$69,přihlášky!$H$69)</f>
        <v>Suchopár Jiří</v>
      </c>
      <c r="E160" s="112" t="str">
        <f>přihlášky!C11</f>
        <v xml:space="preserve">Strakonice  </v>
      </c>
    </row>
    <row r="161" spans="1:5" ht="16.5" thickBot="1" x14ac:dyDescent="0.25">
      <c r="A161" s="228"/>
      <c r="B161" s="76">
        <v>2</v>
      </c>
      <c r="C161" s="76">
        <v>6</v>
      </c>
      <c r="D161" s="168" t="str">
        <f>IF(přihlášky!$G$82="X",přihlášky!$E$82,přihlášky!$H$82)</f>
        <v>Havlíček Petr</v>
      </c>
      <c r="E161" s="113" t="str">
        <f>přihlášky!C12</f>
        <v xml:space="preserve">Prachatice  </v>
      </c>
    </row>
    <row r="162" spans="1:5" x14ac:dyDescent="0.2">
      <c r="A162" s="227">
        <v>4</v>
      </c>
      <c r="B162" s="75">
        <v>1</v>
      </c>
      <c r="C162" s="75">
        <v>7</v>
      </c>
      <c r="D162" s="167" t="str">
        <f>IF(přihlášky!$G$95="X",přihlášky!$E$95,přihlášky!$H$95)</f>
        <v>Šmíd Stanislav</v>
      </c>
      <c r="E162" s="112" t="str">
        <f>přihlášky!C13</f>
        <v xml:space="preserve">Jindřichův Hradec  </v>
      </c>
    </row>
    <row r="163" spans="1:5" ht="16.5" thickBot="1" x14ac:dyDescent="0.25">
      <c r="A163" s="228"/>
      <c r="B163" s="76">
        <v>2</v>
      </c>
      <c r="C163" s="76">
        <v>8</v>
      </c>
      <c r="D163" s="168" t="str">
        <f>IF(přihlášky!$G$18="X",přihlášky!$E$18,přihlášky!H170)</f>
        <v>Milan Kriso</v>
      </c>
      <c r="E163" s="113" t="str">
        <f>přihlášky!C7</f>
        <v xml:space="preserve">České Budějovice  </v>
      </c>
    </row>
    <row r="164" spans="1:5" x14ac:dyDescent="0.2">
      <c r="A164" s="227">
        <v>5</v>
      </c>
      <c r="B164" s="75">
        <v>1</v>
      </c>
      <c r="C164" s="75">
        <v>9</v>
      </c>
      <c r="D164" s="167" t="str">
        <f>IF(přihlášky!$G$31="X",přihlášky!$E$31,přihlášky!$H$31)</f>
        <v>Kalous  Petr</v>
      </c>
      <c r="E164" s="112" t="str">
        <f>přihlášky!C8</f>
        <v xml:space="preserve">Písek  </v>
      </c>
    </row>
    <row r="165" spans="1:5" ht="16.5" thickBot="1" x14ac:dyDescent="0.25">
      <c r="A165" s="228"/>
      <c r="B165" s="76">
        <v>2</v>
      </c>
      <c r="C165" s="76">
        <v>10</v>
      </c>
      <c r="D165" s="168" t="str">
        <f>IF(přihlášky!$G$44="X",přihlášky!$E$44,přihlášky!$H$44)</f>
        <v>Fišer Ondřej</v>
      </c>
      <c r="E165" s="113" t="str">
        <f>přihlášky!C9</f>
        <v xml:space="preserve">Tábor  </v>
      </c>
    </row>
    <row r="166" spans="1:5" x14ac:dyDescent="0.2">
      <c r="A166" s="227">
        <v>6</v>
      </c>
      <c r="B166" s="75">
        <v>1</v>
      </c>
      <c r="C166" s="75">
        <v>11</v>
      </c>
      <c r="D166" s="167" t="str">
        <f>IF(přihlášky!$G$57="X",přihlášky!$E$57,přihlášky!$H$57)</f>
        <v>Wirth Aleš</v>
      </c>
      <c r="E166" s="112" t="str">
        <f>přihlášky!C10</f>
        <v xml:space="preserve">Český Krumlov  </v>
      </c>
    </row>
    <row r="167" spans="1:5" ht="16.5" thickBot="1" x14ac:dyDescent="0.25">
      <c r="A167" s="228"/>
      <c r="B167" s="76">
        <v>2</v>
      </c>
      <c r="C167" s="76">
        <v>12</v>
      </c>
      <c r="D167" s="168" t="str">
        <f>IF(přihlášky!$G$70="X",přihlášky!$E$70,přihlášky!$H$70)</f>
        <v>Louda Petr</v>
      </c>
      <c r="E167" s="113" t="str">
        <f>přihlášky!C11</f>
        <v xml:space="preserve">Strakonice  </v>
      </c>
    </row>
    <row r="168" spans="1:5" x14ac:dyDescent="0.2">
      <c r="A168" s="227">
        <v>7</v>
      </c>
      <c r="B168" s="75">
        <v>1</v>
      </c>
      <c r="C168" s="75">
        <v>13</v>
      </c>
      <c r="D168" s="167" t="str">
        <f>IF(přihlášky!$G$83="X",přihlášky!$E$83,přihlášky!$H$83)</f>
        <v>Šustr Jiří</v>
      </c>
      <c r="E168" s="112" t="str">
        <f>přihlášky!C12</f>
        <v xml:space="preserve">Prachatice  </v>
      </c>
    </row>
    <row r="169" spans="1:5" ht="16.5" thickBot="1" x14ac:dyDescent="0.25">
      <c r="A169" s="228"/>
      <c r="B169" s="76">
        <v>2</v>
      </c>
      <c r="C169" s="76">
        <v>14</v>
      </c>
      <c r="D169" s="168" t="str">
        <f>IF(přihlášky!$G$96="X",přihlášky!$E$96,přihlášky!$H$96)</f>
        <v>Doktor Michal</v>
      </c>
      <c r="E169" s="113" t="str">
        <f>přihlášky!C13</f>
        <v xml:space="preserve">Jindřichův Hradec  </v>
      </c>
    </row>
    <row r="170" spans="1:5" x14ac:dyDescent="0.2">
      <c r="A170" s="227">
        <v>8</v>
      </c>
      <c r="B170" s="75">
        <v>1</v>
      </c>
      <c r="C170" s="75">
        <v>15</v>
      </c>
      <c r="D170" s="167" t="str">
        <f>IF(přihlášky!$G$19="X",přihlášky!$E$19,přihlášky!$H$19)</f>
        <v>Milan Čada</v>
      </c>
      <c r="E170" s="112" t="str">
        <f>přihlášky!C7</f>
        <v xml:space="preserve">České Budějovice  </v>
      </c>
    </row>
    <row r="171" spans="1:5" ht="16.5" thickBot="1" x14ac:dyDescent="0.25">
      <c r="A171" s="228"/>
      <c r="B171" s="76">
        <v>2</v>
      </c>
      <c r="C171" s="76">
        <v>16</v>
      </c>
      <c r="D171" s="168" t="str">
        <f>IF(přihlášky!$G$32="X",přihlášky!$E$32,přihlášky!$H$32)</f>
        <v>Tratina Karel</v>
      </c>
      <c r="E171" s="113" t="str">
        <f>přihlášky!C8</f>
        <v xml:space="preserve">Písek  </v>
      </c>
    </row>
    <row r="172" spans="1:5" x14ac:dyDescent="0.2">
      <c r="A172" s="227">
        <v>9</v>
      </c>
      <c r="B172" s="75">
        <v>1</v>
      </c>
      <c r="C172" s="75">
        <v>17</v>
      </c>
      <c r="D172" s="167" t="str">
        <f>IF(přihlášky!$G$45="X",přihlášky!$E$45,přihlášky!$H$45)</f>
        <v>Řezáč Milan</v>
      </c>
      <c r="E172" s="112" t="str">
        <f>přihlášky!C9</f>
        <v xml:space="preserve">Tábor  </v>
      </c>
    </row>
    <row r="173" spans="1:5" ht="16.5" thickBot="1" x14ac:dyDescent="0.25">
      <c r="A173" s="228"/>
      <c r="B173" s="76">
        <v>2</v>
      </c>
      <c r="C173" s="76">
        <v>18</v>
      </c>
      <c r="D173" s="168" t="str">
        <f>IF(přihlášky!$G$58="X",přihlášky!$E$58,přihlášky!$H$58)</f>
        <v>Klein Adolf</v>
      </c>
      <c r="E173" s="113" t="str">
        <f>přihlášky!C10</f>
        <v xml:space="preserve">Český Krumlov  </v>
      </c>
    </row>
    <row r="174" spans="1:5" x14ac:dyDescent="0.2">
      <c r="A174" s="227">
        <v>10</v>
      </c>
      <c r="B174" s="75">
        <v>1</v>
      </c>
      <c r="C174" s="75">
        <v>19</v>
      </c>
      <c r="D174" s="167" t="str">
        <f>IF(přihlášky!$G$71="X",přihlášky!$E$71,přihlášky!$H$71)</f>
        <v>Habich Michal</v>
      </c>
      <c r="E174" s="112" t="str">
        <f>přihlášky!C11</f>
        <v xml:space="preserve">Strakonice  </v>
      </c>
    </row>
    <row r="175" spans="1:5" ht="16.5" thickBot="1" x14ac:dyDescent="0.25">
      <c r="A175" s="228"/>
      <c r="B175" s="76">
        <v>2</v>
      </c>
      <c r="C175" s="76">
        <v>20</v>
      </c>
      <c r="D175" s="168" t="str">
        <f>IF(přihlášky!$G$84="X",přihlášky!$E$84,přihlášky!$H$84)</f>
        <v>Jiráň Aleš</v>
      </c>
      <c r="E175" s="113" t="str">
        <f>přihlášky!C12</f>
        <v xml:space="preserve">Prachatice  </v>
      </c>
    </row>
    <row r="176" spans="1:5" x14ac:dyDescent="0.2">
      <c r="A176" s="227">
        <v>11</v>
      </c>
      <c r="B176" s="75">
        <v>1</v>
      </c>
      <c r="C176" s="75">
        <v>21</v>
      </c>
      <c r="D176" s="167" t="str">
        <f>IF(přihlášky!$G$97="X",přihlášky!$E$97,přihlášky!$H$97)</f>
        <v>Janů Pavel</v>
      </c>
      <c r="E176" s="112" t="str">
        <f>přihlášky!C13</f>
        <v xml:space="preserve">Jindřichův Hradec  </v>
      </c>
    </row>
    <row r="177" spans="1:5" ht="16.5" thickBot="1" x14ac:dyDescent="0.25">
      <c r="A177" s="228"/>
      <c r="B177" s="76">
        <v>2</v>
      </c>
      <c r="C177" s="76">
        <v>22</v>
      </c>
      <c r="D177" s="168" t="str">
        <f>IF(přihlášky!$G$20="X",přihlášky!$E$20,přihlášky!$H$20)</f>
        <v>Miroslav Klimeš</v>
      </c>
      <c r="E177" s="113" t="str">
        <f>přihlášky!C7</f>
        <v xml:space="preserve">České Budějovice  </v>
      </c>
    </row>
    <row r="178" spans="1:5" x14ac:dyDescent="0.2">
      <c r="A178" s="227">
        <v>12</v>
      </c>
      <c r="B178" s="75">
        <v>1</v>
      </c>
      <c r="C178" s="75">
        <v>23</v>
      </c>
      <c r="D178" s="167" t="str">
        <f>IF(přihlášky!$G$33="X",přihlášky!$E$33,přihlášky!$H$33)</f>
        <v>Kubiš  David</v>
      </c>
      <c r="E178" s="112" t="str">
        <f>přihlášky!C8</f>
        <v xml:space="preserve">Písek  </v>
      </c>
    </row>
    <row r="179" spans="1:5" ht="16.5" thickBot="1" x14ac:dyDescent="0.25">
      <c r="A179" s="228"/>
      <c r="B179" s="76">
        <v>2</v>
      </c>
      <c r="C179" s="76">
        <v>24</v>
      </c>
      <c r="D179" s="168" t="str">
        <f>IF(přihlášky!$G$46="X",přihlášky!$E$46,přihlášky!$H$46)</f>
        <v>Poledne František</v>
      </c>
      <c r="E179" s="113" t="str">
        <f>přihlášky!C9</f>
        <v xml:space="preserve">Tábor  </v>
      </c>
    </row>
    <row r="180" spans="1:5" x14ac:dyDescent="0.2">
      <c r="A180" s="227">
        <v>13</v>
      </c>
      <c r="B180" s="75">
        <v>1</v>
      </c>
      <c r="C180" s="75">
        <v>25</v>
      </c>
      <c r="D180" s="167" t="str">
        <f>IF(přihlášky!$G$59="X",přihlášky!$E$59,přihlášky!$H$59)</f>
        <v>Bartuška Jiří</v>
      </c>
      <c r="E180" s="112" t="str">
        <f>přihlášky!C10</f>
        <v xml:space="preserve">Český Krumlov  </v>
      </c>
    </row>
    <row r="181" spans="1:5" ht="16.5" thickBot="1" x14ac:dyDescent="0.25">
      <c r="A181" s="228"/>
      <c r="B181" s="76">
        <v>2</v>
      </c>
      <c r="C181" s="76">
        <v>26</v>
      </c>
      <c r="D181" s="168" t="str">
        <f>IF(přihlášky!$G$72="X",přihlášky!$E$72,přihlášky!$H$72)</f>
        <v>Vaňač Aleš</v>
      </c>
      <c r="E181" s="113" t="str">
        <f>přihlášky!C11</f>
        <v xml:space="preserve">Strakonice  </v>
      </c>
    </row>
    <row r="182" spans="1:5" x14ac:dyDescent="0.2">
      <c r="A182" s="227">
        <v>14</v>
      </c>
      <c r="B182" s="75">
        <v>1</v>
      </c>
      <c r="C182" s="75">
        <v>27</v>
      </c>
      <c r="D182" s="167" t="str">
        <f>IF(přihlášky!$G$85="X",přihlášky!$E$85,přihlášky!$H$85)</f>
        <v>Cinádr Jiří</v>
      </c>
      <c r="E182" s="112" t="str">
        <f>přihlášky!C12</f>
        <v xml:space="preserve">Prachatice  </v>
      </c>
    </row>
    <row r="183" spans="1:5" ht="16.5" thickBot="1" x14ac:dyDescent="0.25">
      <c r="A183" s="228"/>
      <c r="B183" s="76">
        <v>2</v>
      </c>
      <c r="C183" s="76">
        <v>28</v>
      </c>
      <c r="D183" s="168" t="str">
        <f>IF(přihlášky!$G$98="X",přihlášky!$E$98,přihlášky!$H$98)</f>
        <v>Ferdan Miroslav</v>
      </c>
      <c r="E183" s="113" t="str">
        <f>přihlášky!C13</f>
        <v xml:space="preserve">Jindřichův Hradec  </v>
      </c>
    </row>
    <row r="184" spans="1:5" x14ac:dyDescent="0.2">
      <c r="A184" s="227">
        <v>15</v>
      </c>
      <c r="B184" s="75">
        <v>1</v>
      </c>
      <c r="C184" s="75">
        <v>29</v>
      </c>
      <c r="D184" s="167" t="str">
        <f>IF(přihlášky!$G$21="X",přihlášky!$E$21,přihlášky!$H$21)</f>
        <v>Nestartuje</v>
      </c>
      <c r="E184" s="112" t="str">
        <f>přihlášky!C7</f>
        <v xml:space="preserve">České Budějovice  </v>
      </c>
    </row>
    <row r="185" spans="1:5" ht="16.5" thickBot="1" x14ac:dyDescent="0.25">
      <c r="A185" s="228"/>
      <c r="B185" s="76">
        <v>2</v>
      </c>
      <c r="C185" s="76">
        <v>30</v>
      </c>
      <c r="D185" s="168" t="str">
        <f>IF(přihlášky!$G$34="X",přihlášky!$E$34,přihlášky!$H$34)</f>
        <v>Kašpar  Michal</v>
      </c>
      <c r="E185" s="113" t="str">
        <f>přihlášky!C8</f>
        <v xml:space="preserve">Písek  </v>
      </c>
    </row>
    <row r="186" spans="1:5" x14ac:dyDescent="0.2">
      <c r="A186" s="227">
        <v>16</v>
      </c>
      <c r="B186" s="75">
        <v>1</v>
      </c>
      <c r="C186" s="75">
        <v>31</v>
      </c>
      <c r="D186" s="167" t="str">
        <f>IF(přihlášky!$G$47="X",přihlášky!$E$47,přihlášky!$H$47)</f>
        <v>Podzimek Michal</v>
      </c>
      <c r="E186" s="112" t="str">
        <f>přihlášky!C9</f>
        <v xml:space="preserve">Tábor  </v>
      </c>
    </row>
    <row r="187" spans="1:5" ht="16.5" thickBot="1" x14ac:dyDescent="0.25">
      <c r="A187" s="228"/>
      <c r="B187" s="76">
        <v>2</v>
      </c>
      <c r="C187" s="76">
        <v>32</v>
      </c>
      <c r="D187" s="168" t="str">
        <f>IF(přihlášky!$G$60="X",přihlášky!$E$60,přihlášky!$H$60)</f>
        <v>Šebest Dušan</v>
      </c>
      <c r="E187" s="113" t="str">
        <f>přihlášky!C10</f>
        <v xml:space="preserve">Český Krumlov  </v>
      </c>
    </row>
    <row r="188" spans="1:5" x14ac:dyDescent="0.2">
      <c r="A188" s="227">
        <v>17</v>
      </c>
      <c r="B188" s="75">
        <v>1</v>
      </c>
      <c r="C188" s="75">
        <v>33</v>
      </c>
      <c r="D188" s="167" t="str">
        <f>IF(přihlášky!$G$73="X",přihlášky!$E$73,přihlášky!$H$73)</f>
        <v>Černovský Michal</v>
      </c>
      <c r="E188" s="112" t="str">
        <f>přihlášky!C11</f>
        <v xml:space="preserve">Strakonice  </v>
      </c>
    </row>
    <row r="189" spans="1:5" ht="16.5" thickBot="1" x14ac:dyDescent="0.25">
      <c r="A189" s="228"/>
      <c r="B189" s="76">
        <v>2</v>
      </c>
      <c r="C189" s="76">
        <v>34</v>
      </c>
      <c r="D189" s="168" t="str">
        <f>IF(přihlášky!$G$86="X",přihlášky!$E$86,přihlášky!$H$86)</f>
        <v>Jiráň Marek</v>
      </c>
      <c r="E189" s="113" t="str">
        <f>přihlášky!C12</f>
        <v xml:space="preserve">Prachatice  </v>
      </c>
    </row>
    <row r="190" spans="1:5" x14ac:dyDescent="0.2">
      <c r="A190" s="227">
        <v>18</v>
      </c>
      <c r="B190" s="75">
        <v>1</v>
      </c>
      <c r="C190" s="75">
        <v>35</v>
      </c>
      <c r="D190" s="167" t="str">
        <f>IF(přihlášky!$G$99="X",přihlášky!$E$99,přihlášky!$H$99)</f>
        <v>Švehla Radim</v>
      </c>
      <c r="E190" s="112" t="str">
        <f>přihlášky!C13</f>
        <v xml:space="preserve">Jindřichův Hradec  </v>
      </c>
    </row>
    <row r="191" spans="1:5" ht="16.5" thickBot="1" x14ac:dyDescent="0.25">
      <c r="A191" s="228"/>
      <c r="B191" s="76">
        <v>2</v>
      </c>
      <c r="C191" s="76">
        <v>36</v>
      </c>
      <c r="D191" s="168" t="str">
        <f>IF(přihlášky!$G$22="X",přihlášky!$E$22,přihlášky!$H$22)</f>
        <v>Petr Švepeš</v>
      </c>
      <c r="E191" s="113" t="str">
        <f>přihlášky!C7</f>
        <v xml:space="preserve">České Budějovice  </v>
      </c>
    </row>
    <row r="192" spans="1:5" x14ac:dyDescent="0.2">
      <c r="A192" s="238" t="s">
        <v>17</v>
      </c>
      <c r="B192" s="239"/>
      <c r="C192" s="239"/>
      <c r="D192" s="239"/>
      <c r="E192" s="240"/>
    </row>
    <row r="193" spans="1:5" ht="16.5" thickBot="1" x14ac:dyDescent="0.25">
      <c r="A193" s="241"/>
      <c r="B193" s="233"/>
      <c r="C193" s="233"/>
      <c r="D193" s="233"/>
      <c r="E193" s="234"/>
    </row>
    <row r="194" spans="1:5" ht="29.25" thickBot="1" x14ac:dyDescent="0.25">
      <c r="A194" s="139" t="s">
        <v>14</v>
      </c>
      <c r="B194" s="144" t="s">
        <v>13</v>
      </c>
      <c r="C194" s="145" t="s">
        <v>10</v>
      </c>
      <c r="D194" s="146" t="s">
        <v>0</v>
      </c>
      <c r="E194" s="147" t="s">
        <v>2</v>
      </c>
    </row>
    <row r="195" spans="1:5" x14ac:dyDescent="0.2">
      <c r="A195" s="229">
        <v>19</v>
      </c>
      <c r="B195" s="75">
        <v>1</v>
      </c>
      <c r="C195" s="75">
        <v>37</v>
      </c>
      <c r="D195" s="167" t="str">
        <f>IF(přihlášky!$G$35="X",přihlášky!$E$35,přihlášky!$H$35)</f>
        <v>Kroupa  Miroslav</v>
      </c>
      <c r="E195" s="112" t="str">
        <f>přihlášky!C8</f>
        <v xml:space="preserve">Písek  </v>
      </c>
    </row>
    <row r="196" spans="1:5" ht="16.5" thickBot="1" x14ac:dyDescent="0.25">
      <c r="A196" s="230"/>
      <c r="B196" s="76">
        <v>2</v>
      </c>
      <c r="C196" s="76">
        <v>38</v>
      </c>
      <c r="D196" s="74" t="str">
        <f>IF(přihlášky!$G$48="X",přihlášky!$E$48,přihlášky!$H$48)</f>
        <v>Dvořák Václav</v>
      </c>
      <c r="E196" s="113" t="str">
        <f>přihlášky!C9</f>
        <v xml:space="preserve">Tábor  </v>
      </c>
    </row>
    <row r="197" spans="1:5" x14ac:dyDescent="0.2">
      <c r="A197" s="229">
        <v>20</v>
      </c>
      <c r="B197" s="75">
        <v>1</v>
      </c>
      <c r="C197" s="75">
        <v>39</v>
      </c>
      <c r="D197" s="141" t="str">
        <f>IF(přihlášky!$G$61="X",přihlášky!$E$61,přihlášky!$H$61)</f>
        <v>Moučka Radek</v>
      </c>
      <c r="E197" s="112" t="str">
        <f>přihlášky!C10</f>
        <v xml:space="preserve">Český Krumlov  </v>
      </c>
    </row>
    <row r="198" spans="1:5" ht="16.5" thickBot="1" x14ac:dyDescent="0.25">
      <c r="A198" s="230"/>
      <c r="B198" s="76">
        <v>2</v>
      </c>
      <c r="C198" s="76">
        <v>40</v>
      </c>
      <c r="D198" s="74" t="str">
        <f>IF(přihlášky!$G$74="X",přihlášky!$E$74,přihlášky!$H$74)</f>
        <v>Pěnča Ivan</v>
      </c>
      <c r="E198" s="113" t="str">
        <f>přihlášky!C11</f>
        <v xml:space="preserve">Strakonice  </v>
      </c>
    </row>
    <row r="199" spans="1:5" x14ac:dyDescent="0.2">
      <c r="A199" s="229">
        <v>21</v>
      </c>
      <c r="B199" s="75">
        <v>1</v>
      </c>
      <c r="C199" s="75">
        <v>41</v>
      </c>
      <c r="D199" s="141" t="str">
        <f>IF(přihlášky!$G$87="X",přihlášky!$E$87,přihlášky!$H$87)</f>
        <v>Cais Martin</v>
      </c>
      <c r="E199" s="112" t="str">
        <f>přihlášky!C12</f>
        <v xml:space="preserve">Prachatice  </v>
      </c>
    </row>
    <row r="200" spans="1:5" ht="16.5" thickBot="1" x14ac:dyDescent="0.25">
      <c r="A200" s="230"/>
      <c r="B200" s="76">
        <v>2</v>
      </c>
      <c r="C200" s="76">
        <v>42</v>
      </c>
      <c r="D200" s="74" t="str">
        <f>IF(přihlášky!$G$100="X",přihlášky!$E$100,přihlášky!$H$100)</f>
        <v>Hrádek Martin</v>
      </c>
      <c r="E200" s="113" t="str">
        <f>přihlášky!C13</f>
        <v xml:space="preserve">Jindřichův Hradec  </v>
      </c>
    </row>
    <row r="201" spans="1:5" x14ac:dyDescent="0.2">
      <c r="A201" s="229">
        <v>22</v>
      </c>
      <c r="B201" s="75">
        <v>1</v>
      </c>
      <c r="C201" s="75">
        <v>43</v>
      </c>
      <c r="D201" s="141" t="str">
        <f>IF(přihlášky!$G$23="X",přihlášky!$E$23,přihlášky!$H$23)</f>
        <v>František Slabší</v>
      </c>
      <c r="E201" s="112" t="str">
        <f>přihlášky!C7</f>
        <v xml:space="preserve">České Budějovice  </v>
      </c>
    </row>
    <row r="202" spans="1:5" ht="16.5" thickBot="1" x14ac:dyDescent="0.25">
      <c r="A202" s="230"/>
      <c r="B202" s="76">
        <v>2</v>
      </c>
      <c r="C202" s="76">
        <v>44</v>
      </c>
      <c r="D202" s="74" t="str">
        <f>IF(přihlášky!$G$36="X",přihlášky!$E$36,přihlášky!$H$36)</f>
        <v>Vinkelhofer  Miroslav</v>
      </c>
      <c r="E202" s="113" t="str">
        <f>přihlášky!C8</f>
        <v xml:space="preserve">Písek  </v>
      </c>
    </row>
    <row r="203" spans="1:5" x14ac:dyDescent="0.2">
      <c r="A203" s="229">
        <v>23</v>
      </c>
      <c r="B203" s="75">
        <v>1</v>
      </c>
      <c r="C203" s="75">
        <v>45</v>
      </c>
      <c r="D203" s="141" t="str">
        <f>IF(přihlášky!$G$49="X",přihlášky!$E$49,přihlášky!$H$49)</f>
        <v>Brožek Josef</v>
      </c>
      <c r="E203" s="112" t="str">
        <f>přihlášky!C9</f>
        <v xml:space="preserve">Tábor  </v>
      </c>
    </row>
    <row r="204" spans="1:5" ht="16.5" thickBot="1" x14ac:dyDescent="0.25">
      <c r="A204" s="230"/>
      <c r="B204" s="76">
        <v>2</v>
      </c>
      <c r="C204" s="76">
        <v>46</v>
      </c>
      <c r="D204" s="74" t="str">
        <f>IF(přihlášky!$G$62="X",přihlášky!$E$62,přihlášky!$H$62)</f>
        <v>Myška Stanislav</v>
      </c>
      <c r="E204" s="113" t="str">
        <f>přihlášky!C10</f>
        <v xml:space="preserve">Český Krumlov  </v>
      </c>
    </row>
    <row r="205" spans="1:5" x14ac:dyDescent="0.2">
      <c r="A205" s="229">
        <v>24</v>
      </c>
      <c r="B205" s="75">
        <v>1</v>
      </c>
      <c r="C205" s="75">
        <v>47</v>
      </c>
      <c r="D205" s="141" t="str">
        <f>IF(přihlášky!$G$75="X",přihlášky!$E$75,přihlášky!$H$75)</f>
        <v>Muchl Vladimír</v>
      </c>
      <c r="E205" s="112" t="str">
        <f>přihlášky!C11</f>
        <v xml:space="preserve">Strakonice  </v>
      </c>
    </row>
    <row r="206" spans="1:5" ht="16.5" thickBot="1" x14ac:dyDescent="0.25">
      <c r="A206" s="230"/>
      <c r="B206" s="76">
        <v>2</v>
      </c>
      <c r="C206" s="76">
        <v>48</v>
      </c>
      <c r="D206" s="74" t="str">
        <f>IF(přihlášky!$G$88="X",přihlášky!$E$88,přihlášky!$H$88)</f>
        <v>Kouba Jiří</v>
      </c>
      <c r="E206" s="113" t="str">
        <f>přihlášky!C12</f>
        <v xml:space="preserve">Prachatice  </v>
      </c>
    </row>
    <row r="207" spans="1:5" x14ac:dyDescent="0.2">
      <c r="A207" s="229">
        <v>25</v>
      </c>
      <c r="B207" s="75">
        <v>1</v>
      </c>
      <c r="C207" s="75">
        <v>49</v>
      </c>
      <c r="D207" s="141" t="str">
        <f>IF(přihlášky!$G$101="X",přihlášky!$E$101,přihlášky!$H$101)</f>
        <v>Šenkýř Marek</v>
      </c>
      <c r="E207" s="112" t="str">
        <f>přihlášky!C13</f>
        <v xml:space="preserve">Jindřichův Hradec  </v>
      </c>
    </row>
    <row r="208" spans="1:5" ht="16.5" thickBot="1" x14ac:dyDescent="0.25">
      <c r="A208" s="230"/>
      <c r="B208" s="76">
        <v>2</v>
      </c>
      <c r="C208" s="76">
        <v>50</v>
      </c>
      <c r="D208" s="74" t="str">
        <f>IF(přihlášky!$G$24="X",přihlášky!$E$24,přihlášky!$H$24)</f>
        <v>Pavel Farka</v>
      </c>
      <c r="E208" s="113" t="str">
        <f>přihlášky!C7</f>
        <v xml:space="preserve">České Budějovice  </v>
      </c>
    </row>
    <row r="209" spans="1:5" x14ac:dyDescent="0.2">
      <c r="A209" s="229">
        <v>26</v>
      </c>
      <c r="B209" s="75">
        <v>1</v>
      </c>
      <c r="C209" s="75">
        <v>51</v>
      </c>
      <c r="D209" s="141" t="str">
        <f>IF(přihlášky!$G$37="X",přihlášky!$E$37,přihlášky!$H$37)</f>
        <v>Pešek  Jan</v>
      </c>
      <c r="E209" s="112" t="str">
        <f>přihlášky!C8</f>
        <v xml:space="preserve">Písek  </v>
      </c>
    </row>
    <row r="210" spans="1:5" ht="16.5" thickBot="1" x14ac:dyDescent="0.25">
      <c r="A210" s="230"/>
      <c r="B210" s="76">
        <v>2</v>
      </c>
      <c r="C210" s="76">
        <v>52</v>
      </c>
      <c r="D210" s="142" t="str">
        <f>IF(přihlášky!$G$50="X",přihlášky!$E$50,přihlášky!$H$50)</f>
        <v>Svatoň Petr</v>
      </c>
      <c r="E210" s="113" t="str">
        <f>přihlášky!C9</f>
        <v xml:space="preserve">Tábor  </v>
      </c>
    </row>
    <row r="211" spans="1:5" x14ac:dyDescent="0.2">
      <c r="A211" s="229">
        <v>27</v>
      </c>
      <c r="B211" s="75">
        <v>1</v>
      </c>
      <c r="C211" s="75">
        <v>53</v>
      </c>
      <c r="D211" s="141" t="str">
        <f>IF(přihlášky!$G$63="X",přihlášky!$E$63,přihlášky!$H$63)</f>
        <v>Ottenschläger Václav</v>
      </c>
      <c r="E211" s="112" t="str">
        <f>přihlášky!C10</f>
        <v xml:space="preserve">Český Krumlov  </v>
      </c>
    </row>
    <row r="212" spans="1:5" ht="16.5" thickBot="1" x14ac:dyDescent="0.25">
      <c r="A212" s="230"/>
      <c r="B212" s="76">
        <v>2</v>
      </c>
      <c r="C212" s="76">
        <v>54</v>
      </c>
      <c r="D212" s="74" t="str">
        <f>IF(přihlášky!$G$76="X",přihlášky!$E$76,přihlášky!$H$76)</f>
        <v>Nestartuje</v>
      </c>
      <c r="E212" s="113" t="str">
        <f>přihlášky!C11</f>
        <v xml:space="preserve">Strakonice  </v>
      </c>
    </row>
    <row r="213" spans="1:5" x14ac:dyDescent="0.2">
      <c r="A213" s="229">
        <v>28</v>
      </c>
      <c r="B213" s="75">
        <v>1</v>
      </c>
      <c r="C213" s="75">
        <v>55</v>
      </c>
      <c r="D213" s="141" t="str">
        <f>IF(přihlášky!$G$89="X",přihlášky!$E$89,přihlášky!$H$89)</f>
        <v>Vrhel Petr</v>
      </c>
      <c r="E213" s="112" t="str">
        <f>přihlášky!C12</f>
        <v xml:space="preserve">Prachatice  </v>
      </c>
    </row>
    <row r="214" spans="1:5" ht="16.5" thickBot="1" x14ac:dyDescent="0.25">
      <c r="A214" s="230"/>
      <c r="B214" s="76">
        <v>2</v>
      </c>
      <c r="C214" s="76">
        <v>56</v>
      </c>
      <c r="D214" s="74" t="str">
        <f>IF(přihlášky!$G$102="X",přihlášky!$E$102,přihlášky!$H$102)</f>
        <v>Nestartuje</v>
      </c>
      <c r="E214" s="113" t="str">
        <f>přihlášky!C13</f>
        <v xml:space="preserve">Jindřichův Hradec  </v>
      </c>
    </row>
    <row r="215" spans="1:5" x14ac:dyDescent="0.2">
      <c r="A215" s="229">
        <v>29</v>
      </c>
      <c r="B215" s="75">
        <v>1</v>
      </c>
      <c r="C215" s="75">
        <v>57</v>
      </c>
      <c r="D215" s="141" t="str">
        <f>IF(přihlášky!$G$25="X",přihlášky!$E$25,přihlášky!$H$25)</f>
        <v>Nestartuje</v>
      </c>
      <c r="E215" s="112" t="str">
        <f>přihlášky!C7</f>
        <v xml:space="preserve">České Budějovice  </v>
      </c>
    </row>
    <row r="216" spans="1:5" ht="16.5" thickBot="1" x14ac:dyDescent="0.25">
      <c r="A216" s="230"/>
      <c r="B216" s="76">
        <v>2</v>
      </c>
      <c r="C216" s="76">
        <v>58</v>
      </c>
      <c r="D216" s="74" t="str">
        <f>IF(přihlášky!$G$38="X",přihlášky!$E$38,přihlášky!$H$38)</f>
        <v>Brousil  Michal</v>
      </c>
      <c r="E216" s="113" t="str">
        <f>přihlášky!C8</f>
        <v xml:space="preserve">Písek  </v>
      </c>
    </row>
    <row r="217" spans="1:5" x14ac:dyDescent="0.2">
      <c r="A217" s="229">
        <v>30</v>
      </c>
      <c r="B217" s="75">
        <v>1</v>
      </c>
      <c r="C217" s="75">
        <v>59</v>
      </c>
      <c r="D217" s="141" t="str">
        <f>IF(přihlášky!$G$51="X",přihlášky!$E$51,přihlášky!$H$51)</f>
        <v>Nestartuje</v>
      </c>
      <c r="E217" s="112" t="str">
        <f>přihlášky!C9</f>
        <v xml:space="preserve">Tábor  </v>
      </c>
    </row>
    <row r="218" spans="1:5" ht="16.5" thickBot="1" x14ac:dyDescent="0.25">
      <c r="A218" s="230"/>
      <c r="B218" s="76">
        <v>2</v>
      </c>
      <c r="C218" s="76">
        <v>60</v>
      </c>
      <c r="D218" s="74" t="str">
        <f>IF(přihlášky!$G$64="X",přihlášky!$E$64,přihlášky!$H$64)</f>
        <v>Dvořák Jan</v>
      </c>
      <c r="E218" s="113" t="str">
        <f>přihlášky!C10</f>
        <v xml:space="preserve">Český Krumlov  </v>
      </c>
    </row>
    <row r="219" spans="1:5" x14ac:dyDescent="0.25">
      <c r="A219" s="229">
        <v>31</v>
      </c>
      <c r="B219" s="75">
        <v>1</v>
      </c>
      <c r="C219" s="75">
        <v>61</v>
      </c>
      <c r="D219" s="169" t="str">
        <f>IF(přihlášky!$G$77="X",přihlášky!$E$77,přihlášky!$H$77)</f>
        <v>Pěnča Milan</v>
      </c>
      <c r="E219" s="112" t="str">
        <f>přihlášky!C11</f>
        <v xml:space="preserve">Strakonice  </v>
      </c>
    </row>
    <row r="220" spans="1:5" ht="16.5" thickBot="1" x14ac:dyDescent="0.25">
      <c r="A220" s="230"/>
      <c r="B220" s="76">
        <v>2</v>
      </c>
      <c r="C220" s="76">
        <v>62</v>
      </c>
      <c r="D220" s="74" t="str">
        <f>IF(přihlášky!$G$90="X",přihlášky!$E$90,přihlášky!$H$90)</f>
        <v>Nestartuje</v>
      </c>
      <c r="E220" s="113" t="str">
        <f>přihlášky!C12</f>
        <v xml:space="preserve">Prachatice  </v>
      </c>
    </row>
    <row r="221" spans="1:5" x14ac:dyDescent="0.2">
      <c r="A221" s="229">
        <v>32</v>
      </c>
      <c r="B221" s="75">
        <v>1</v>
      </c>
      <c r="C221" s="75">
        <v>63</v>
      </c>
      <c r="D221" s="141" t="str">
        <f>IF(přihlášky!$G$103="X",přihlášky!$E$103,přihlášky!$H$103)</f>
        <v>Vondráček Libor</v>
      </c>
      <c r="E221" s="112" t="str">
        <f>přihlášky!C13</f>
        <v xml:space="preserve">Jindřichův Hradec  </v>
      </c>
    </row>
    <row r="222" spans="1:5" ht="16.5" thickBot="1" x14ac:dyDescent="0.25">
      <c r="A222" s="230"/>
      <c r="B222" s="76">
        <v>2</v>
      </c>
      <c r="C222" s="76">
        <v>64</v>
      </c>
      <c r="D222" s="74" t="str">
        <f>IF(přihlášky!$G$26="X",přihlášky!$E$26,přihlášky!$H$26)</f>
        <v>Jan Ježek</v>
      </c>
      <c r="E222" s="113" t="str">
        <f>přihlášky!C7</f>
        <v xml:space="preserve">České Budějovice  </v>
      </c>
    </row>
    <row r="223" spans="1:5" x14ac:dyDescent="0.2">
      <c r="A223" s="229">
        <v>33</v>
      </c>
      <c r="B223" s="75">
        <v>1</v>
      </c>
      <c r="C223" s="75">
        <v>65</v>
      </c>
      <c r="D223" s="141" t="str">
        <f>IF(přihlášky!$G$39="X",přihlášky!$E$39,přihlášky!$H$39)</f>
        <v>Smrt Stanislav</v>
      </c>
      <c r="E223" s="112" t="str">
        <f>přihlášky!C8</f>
        <v xml:space="preserve">Písek  </v>
      </c>
    </row>
    <row r="224" spans="1:5" ht="16.5" thickBot="1" x14ac:dyDescent="0.25">
      <c r="A224" s="230"/>
      <c r="B224" s="76">
        <v>2</v>
      </c>
      <c r="C224" s="76">
        <v>66</v>
      </c>
      <c r="D224" s="74" t="str">
        <f>IF(přihlášky!$G$52="X",přihlášky!$E$52,přihlášky!$H$52)</f>
        <v>Mareš Jiří</v>
      </c>
      <c r="E224" s="113" t="str">
        <f>přihlášky!C9</f>
        <v xml:space="preserve">Tábor  </v>
      </c>
    </row>
    <row r="225" spans="1:5" x14ac:dyDescent="0.2">
      <c r="A225" s="229">
        <v>34</v>
      </c>
      <c r="B225" s="75">
        <v>1</v>
      </c>
      <c r="C225" s="75">
        <v>67</v>
      </c>
      <c r="D225" s="141" t="str">
        <f>IF(přihlášky!$G$65="X",přihlášky!$E$65,přihlášky!$H$65)</f>
        <v>Fleišmann Tomáš</v>
      </c>
      <c r="E225" s="112" t="str">
        <f>přihlášky!C10</f>
        <v xml:space="preserve">Český Krumlov  </v>
      </c>
    </row>
    <row r="226" spans="1:5" ht="16.5" thickBot="1" x14ac:dyDescent="0.25">
      <c r="A226" s="230"/>
      <c r="B226" s="76">
        <v>2</v>
      </c>
      <c r="C226" s="76">
        <v>68</v>
      </c>
      <c r="D226" s="74" t="str">
        <f>IF(přihlášky!$G$78="X",přihlášky!$E$78,přihlášky!$H$78)</f>
        <v>Nestartuje</v>
      </c>
      <c r="E226" s="113" t="str">
        <f>přihlášky!C11</f>
        <v xml:space="preserve">Strakonice  </v>
      </c>
    </row>
    <row r="227" spans="1:5" x14ac:dyDescent="0.2">
      <c r="A227" s="229">
        <v>35</v>
      </c>
      <c r="B227" s="75">
        <v>1</v>
      </c>
      <c r="C227" s="75">
        <v>69</v>
      </c>
      <c r="D227" s="141" t="str">
        <f>IF(přihlášky!$G$91="X",přihlášky!$E$91,přihlášky!$H$91)</f>
        <v>Nestartuje</v>
      </c>
      <c r="E227" s="112" t="str">
        <f>přihlášky!C12</f>
        <v xml:space="preserve">Prachatice  </v>
      </c>
    </row>
    <row r="228" spans="1:5" ht="16.5" thickBot="1" x14ac:dyDescent="0.25">
      <c r="A228" s="230"/>
      <c r="B228" s="76">
        <v>2</v>
      </c>
      <c r="C228" s="76">
        <v>70</v>
      </c>
      <c r="D228" s="74" t="str">
        <f>IF(přihlášky!$G$104="X",přihlášky!$E$104,přihlášky!$H$104)</f>
        <v>Nestartuje</v>
      </c>
      <c r="E228" s="113" t="str">
        <f>přihlášky!C13</f>
        <v xml:space="preserve">Jindřichův Hradec  </v>
      </c>
    </row>
    <row r="229" spans="1:5" x14ac:dyDescent="0.2">
      <c r="A229" s="238" t="s">
        <v>18</v>
      </c>
      <c r="B229" s="239"/>
      <c r="C229" s="239"/>
      <c r="D229" s="239"/>
      <c r="E229" s="240"/>
    </row>
    <row r="230" spans="1:5" ht="16.5" thickBot="1" x14ac:dyDescent="0.25">
      <c r="A230" s="241"/>
      <c r="B230" s="233"/>
      <c r="C230" s="233"/>
      <c r="D230" s="233"/>
      <c r="E230" s="234"/>
    </row>
    <row r="231" spans="1:5" ht="32.25" thickBot="1" x14ac:dyDescent="0.25">
      <c r="A231" s="117" t="s">
        <v>14</v>
      </c>
      <c r="B231" s="150" t="s">
        <v>13</v>
      </c>
      <c r="C231" s="120" t="s">
        <v>10</v>
      </c>
      <c r="D231" s="120" t="s">
        <v>0</v>
      </c>
      <c r="E231" s="165" t="s">
        <v>2</v>
      </c>
    </row>
    <row r="232" spans="1:5" x14ac:dyDescent="0.25">
      <c r="A232" s="229">
        <v>1</v>
      </c>
      <c r="B232" s="143">
        <v>2</v>
      </c>
      <c r="C232" s="143">
        <v>1</v>
      </c>
      <c r="D232" s="167" t="str">
        <f>IF(přihlášky!$F$17="X",přihlášky!$E$17,přihlášky!H245)</f>
        <v>Trnka Luboš</v>
      </c>
      <c r="E232" s="112" t="str">
        <f>přihlášky!C7</f>
        <v xml:space="preserve">České Budějovice  </v>
      </c>
    </row>
    <row r="233" spans="1:5" ht="16.5" thickBot="1" x14ac:dyDescent="0.3">
      <c r="A233" s="230"/>
      <c r="B233" s="22">
        <v>1</v>
      </c>
      <c r="C233" s="22">
        <v>2</v>
      </c>
      <c r="D233" s="168" t="str">
        <f>IF(přihlášky!$F$30="X",přihlášky!$E$30,přihlášky!$H$30)</f>
        <v>Fric  Ladislav</v>
      </c>
      <c r="E233" s="113" t="str">
        <f>přihlášky!C8</f>
        <v xml:space="preserve">Písek  </v>
      </c>
    </row>
    <row r="234" spans="1:5" x14ac:dyDescent="0.25">
      <c r="A234" s="229">
        <v>2</v>
      </c>
      <c r="B234" s="143">
        <v>2</v>
      </c>
      <c r="C234" s="143">
        <v>3</v>
      </c>
      <c r="D234" s="167" t="str">
        <f>IF(přihlášky!$F$43="X",přihlášky!$E$43,přihlášky!$H$43)</f>
        <v>Janovský Martin</v>
      </c>
      <c r="E234" s="112" t="str">
        <f>přihlášky!C9</f>
        <v xml:space="preserve">Tábor  </v>
      </c>
    </row>
    <row r="235" spans="1:5" ht="16.5" thickBot="1" x14ac:dyDescent="0.3">
      <c r="A235" s="230"/>
      <c r="B235" s="22">
        <v>1</v>
      </c>
      <c r="C235" s="22">
        <v>4</v>
      </c>
      <c r="D235" s="168" t="str">
        <f>IF(přihlášky!$F$56="X",přihlášky!$E$56,přihlášky!$H$56)</f>
        <v>Hüttner Milan</v>
      </c>
      <c r="E235" s="113" t="str">
        <f>přihlášky!C10</f>
        <v xml:space="preserve">Český Krumlov  </v>
      </c>
    </row>
    <row r="236" spans="1:5" x14ac:dyDescent="0.25">
      <c r="A236" s="229">
        <v>3</v>
      </c>
      <c r="B236" s="143">
        <v>2</v>
      </c>
      <c r="C236" s="143">
        <v>5</v>
      </c>
      <c r="D236" s="167" t="str">
        <f>IF(přihlášky!$F$69="X",přihlášky!$E$69,přihlášky!$H$69)</f>
        <v>Suchopár Jiří</v>
      </c>
      <c r="E236" s="112" t="str">
        <f>přihlášky!C11</f>
        <v xml:space="preserve">Strakonice  </v>
      </c>
    </row>
    <row r="237" spans="1:5" ht="16.5" thickBot="1" x14ac:dyDescent="0.3">
      <c r="A237" s="230"/>
      <c r="B237" s="22">
        <v>1</v>
      </c>
      <c r="C237" s="22">
        <v>6</v>
      </c>
      <c r="D237" s="168" t="str">
        <f>IF(přihlášky!$F$82="X",přihlášky!$E$82,přihlášky!$H$82)</f>
        <v>Havlíček Petr</v>
      </c>
      <c r="E237" s="113" t="str">
        <f>přihlášky!C12</f>
        <v xml:space="preserve">Prachatice  </v>
      </c>
    </row>
    <row r="238" spans="1:5" x14ac:dyDescent="0.25">
      <c r="A238" s="229">
        <v>4</v>
      </c>
      <c r="B238" s="143">
        <v>2</v>
      </c>
      <c r="C238" s="143">
        <v>7</v>
      </c>
      <c r="D238" s="167" t="str">
        <f>IF(přihlášky!$F$95="X",přihlášky!$E$95,přihlášky!$H$95)</f>
        <v>Šmíd Stanislav</v>
      </c>
      <c r="E238" s="112" t="str">
        <f>přihlášky!C13</f>
        <v xml:space="preserve">Jindřichův Hradec  </v>
      </c>
    </row>
    <row r="239" spans="1:5" ht="16.5" thickBot="1" x14ac:dyDescent="0.3">
      <c r="A239" s="230"/>
      <c r="B239" s="22">
        <v>1</v>
      </c>
      <c r="C239" s="22">
        <v>8</v>
      </c>
      <c r="D239" s="168" t="str">
        <f>IF(přihlášky!$F$18="X",přihlášky!$E$18,přihlášky!H246)</f>
        <v>Milan Kriso</v>
      </c>
      <c r="E239" s="113" t="str">
        <f>přihlášky!C7</f>
        <v xml:space="preserve">České Budějovice  </v>
      </c>
    </row>
    <row r="240" spans="1:5" x14ac:dyDescent="0.25">
      <c r="A240" s="229">
        <v>5</v>
      </c>
      <c r="B240" s="143">
        <v>2</v>
      </c>
      <c r="C240" s="143">
        <v>9</v>
      </c>
      <c r="D240" s="167" t="str">
        <f>IF(přihlášky!$F$31="X",přihlášky!$E$31,přihlášky!$H$31)</f>
        <v>Kalous  Petr</v>
      </c>
      <c r="E240" s="112" t="str">
        <f>přihlášky!C8</f>
        <v xml:space="preserve">Písek  </v>
      </c>
    </row>
    <row r="241" spans="1:5" ht="16.5" thickBot="1" x14ac:dyDescent="0.3">
      <c r="A241" s="230"/>
      <c r="B241" s="22">
        <v>1</v>
      </c>
      <c r="C241" s="22">
        <v>10</v>
      </c>
      <c r="D241" s="168" t="str">
        <f>IF(přihlášky!$F$44="X",přihlášky!$E$44,přihlášky!$H$44)</f>
        <v>Fišer Ondřej</v>
      </c>
      <c r="E241" s="113" t="str">
        <f>přihlášky!C9</f>
        <v xml:space="preserve">Tábor  </v>
      </c>
    </row>
    <row r="242" spans="1:5" x14ac:dyDescent="0.25">
      <c r="A242" s="229">
        <v>6</v>
      </c>
      <c r="B242" s="143">
        <v>2</v>
      </c>
      <c r="C242" s="143">
        <v>11</v>
      </c>
      <c r="D242" s="167" t="str">
        <f>IF(přihlášky!$F$57="X",přihlášky!$E$57,přihlášky!$H$57)</f>
        <v>Wirth Aleš</v>
      </c>
      <c r="E242" s="112" t="str">
        <f>přihlášky!C10</f>
        <v xml:space="preserve">Český Krumlov  </v>
      </c>
    </row>
    <row r="243" spans="1:5" ht="16.5" thickBot="1" x14ac:dyDescent="0.3">
      <c r="A243" s="230"/>
      <c r="B243" s="22">
        <v>1</v>
      </c>
      <c r="C243" s="22">
        <v>12</v>
      </c>
      <c r="D243" s="168" t="str">
        <f>IF(přihlášky!$F$70="X",přihlášky!$E$70,přihlášky!$H$70)</f>
        <v>Louda Petr</v>
      </c>
      <c r="E243" s="113" t="str">
        <f>přihlášky!C11</f>
        <v xml:space="preserve">Strakonice  </v>
      </c>
    </row>
    <row r="244" spans="1:5" x14ac:dyDescent="0.25">
      <c r="A244" s="229">
        <v>7</v>
      </c>
      <c r="B244" s="143">
        <v>2</v>
      </c>
      <c r="C244" s="143">
        <v>13</v>
      </c>
      <c r="D244" s="167" t="str">
        <f>IF(přihlášky!$F$83="X",přihlášky!$E$83,přihlášky!$H$83)</f>
        <v>Šustr Jiří</v>
      </c>
      <c r="E244" s="112" t="str">
        <f>přihlášky!C12</f>
        <v xml:space="preserve">Prachatice  </v>
      </c>
    </row>
    <row r="245" spans="1:5" ht="16.5" thickBot="1" x14ac:dyDescent="0.3">
      <c r="A245" s="230"/>
      <c r="B245" s="22">
        <v>1</v>
      </c>
      <c r="C245" s="22">
        <v>14</v>
      </c>
      <c r="D245" s="168" t="str">
        <f>IF(přihlášky!$F$96="X",přihlášky!$E$96,přihlášky!$H$96)</f>
        <v>Doktor Michal</v>
      </c>
      <c r="E245" s="113" t="str">
        <f>přihlášky!C13</f>
        <v xml:space="preserve">Jindřichův Hradec  </v>
      </c>
    </row>
    <row r="246" spans="1:5" x14ac:dyDescent="0.25">
      <c r="A246" s="229">
        <v>8</v>
      </c>
      <c r="B246" s="143">
        <v>2</v>
      </c>
      <c r="C246" s="143">
        <v>15</v>
      </c>
      <c r="D246" s="167" t="str">
        <f>IF(přihlášky!$F$19="X",přihlášky!$E$19,přihlášky!$H$19)</f>
        <v>Milan Čada</v>
      </c>
      <c r="E246" s="112" t="str">
        <f>přihlášky!C7</f>
        <v xml:space="preserve">České Budějovice  </v>
      </c>
    </row>
    <row r="247" spans="1:5" ht="16.5" thickBot="1" x14ac:dyDescent="0.3">
      <c r="A247" s="230"/>
      <c r="B247" s="22">
        <v>1</v>
      </c>
      <c r="C247" s="22">
        <v>16</v>
      </c>
      <c r="D247" s="168" t="str">
        <f>IF(přihlášky!$F$32="X",přihlášky!$E$32,přihlášky!$H$32)</f>
        <v>Tratina Karel</v>
      </c>
      <c r="E247" s="113" t="str">
        <f>přihlášky!C8</f>
        <v xml:space="preserve">Písek  </v>
      </c>
    </row>
    <row r="248" spans="1:5" x14ac:dyDescent="0.25">
      <c r="A248" s="229">
        <v>9</v>
      </c>
      <c r="B248" s="143">
        <v>2</v>
      </c>
      <c r="C248" s="143">
        <v>17</v>
      </c>
      <c r="D248" s="167" t="str">
        <f>IF(přihlášky!$F$45="X",přihlášky!$E$45,přihlášky!$H$45)</f>
        <v>Řezáč Milan</v>
      </c>
      <c r="E248" s="112" t="str">
        <f>přihlášky!C9</f>
        <v xml:space="preserve">Tábor  </v>
      </c>
    </row>
    <row r="249" spans="1:5" ht="16.5" thickBot="1" x14ac:dyDescent="0.3">
      <c r="A249" s="230"/>
      <c r="B249" s="22">
        <v>1</v>
      </c>
      <c r="C249" s="22">
        <v>18</v>
      </c>
      <c r="D249" s="168" t="str">
        <f>IF(přihlášky!$F$58="X",přihlášky!$E$58,přihlášky!$H$58)</f>
        <v>Klein Adolf</v>
      </c>
      <c r="E249" s="113" t="str">
        <f>přihlášky!C10</f>
        <v xml:space="preserve">Český Krumlov  </v>
      </c>
    </row>
    <row r="250" spans="1:5" x14ac:dyDescent="0.25">
      <c r="A250" s="229">
        <v>10</v>
      </c>
      <c r="B250" s="143">
        <v>2</v>
      </c>
      <c r="C250" s="143">
        <v>19</v>
      </c>
      <c r="D250" s="167" t="str">
        <f>IF(přihlášky!$F$71="X",přihlášky!$E$71,přihlášky!$H$71)</f>
        <v>Habich Michal</v>
      </c>
      <c r="E250" s="112" t="str">
        <f>přihlášky!C11</f>
        <v xml:space="preserve">Strakonice  </v>
      </c>
    </row>
    <row r="251" spans="1:5" ht="16.5" thickBot="1" x14ac:dyDescent="0.3">
      <c r="A251" s="230"/>
      <c r="B251" s="22">
        <v>1</v>
      </c>
      <c r="C251" s="22">
        <v>20</v>
      </c>
      <c r="D251" s="168" t="str">
        <f>IF(přihlášky!$F$84="X",přihlášky!$E$84,přihlášky!$H$84)</f>
        <v>Jiráň Aleš</v>
      </c>
      <c r="E251" s="113" t="str">
        <f>přihlášky!C12</f>
        <v xml:space="preserve">Prachatice  </v>
      </c>
    </row>
    <row r="252" spans="1:5" x14ac:dyDescent="0.25">
      <c r="A252" s="229">
        <v>11</v>
      </c>
      <c r="B252" s="143">
        <v>2</v>
      </c>
      <c r="C252" s="143">
        <v>21</v>
      </c>
      <c r="D252" s="167" t="str">
        <f>IF(přihlášky!$F$97="X",přihlášky!$E$97,přihlášky!$H$97)</f>
        <v>Janů Pavel</v>
      </c>
      <c r="E252" s="112" t="str">
        <f>přihlášky!C13</f>
        <v xml:space="preserve">Jindřichův Hradec  </v>
      </c>
    </row>
    <row r="253" spans="1:5" ht="16.5" thickBot="1" x14ac:dyDescent="0.3">
      <c r="A253" s="230"/>
      <c r="B253" s="22">
        <v>1</v>
      </c>
      <c r="C253" s="22">
        <v>22</v>
      </c>
      <c r="D253" s="168" t="str">
        <f>IF(přihlášky!$F$20="X",přihlášky!$E$20,přihlášky!$H$20)</f>
        <v>Miroslav Klimeš</v>
      </c>
      <c r="E253" s="113" t="str">
        <f>přihlášky!C7</f>
        <v xml:space="preserve">České Budějovice  </v>
      </c>
    </row>
    <row r="254" spans="1:5" x14ac:dyDescent="0.25">
      <c r="A254" s="229">
        <v>12</v>
      </c>
      <c r="B254" s="143">
        <v>2</v>
      </c>
      <c r="C254" s="143">
        <v>23</v>
      </c>
      <c r="D254" s="167" t="str">
        <f>IF(přihlášky!$F$33="X",přihlášky!$E$33,přihlášky!$H$33)</f>
        <v>Kubiš  David</v>
      </c>
      <c r="E254" s="112" t="str">
        <f>přihlášky!C8</f>
        <v xml:space="preserve">Písek  </v>
      </c>
    </row>
    <row r="255" spans="1:5" ht="16.5" thickBot="1" x14ac:dyDescent="0.3">
      <c r="A255" s="230"/>
      <c r="B255" s="22">
        <v>1</v>
      </c>
      <c r="C255" s="22">
        <v>24</v>
      </c>
      <c r="D255" s="168" t="str">
        <f>IF(přihlášky!$F$46="X",přihlášky!$E$46,přihlášky!$H$46)</f>
        <v>Poledne František</v>
      </c>
      <c r="E255" s="113" t="str">
        <f>přihlášky!C9</f>
        <v xml:space="preserve">Tábor  </v>
      </c>
    </row>
    <row r="256" spans="1:5" x14ac:dyDescent="0.25">
      <c r="A256" s="229">
        <v>13</v>
      </c>
      <c r="B256" s="143">
        <v>2</v>
      </c>
      <c r="C256" s="143">
        <v>25</v>
      </c>
      <c r="D256" s="167" t="str">
        <f>IF(přihlášky!$F$59="X",přihlášky!$E$59,přihlášky!$H$59)</f>
        <v>Bartuška Jiří</v>
      </c>
      <c r="E256" s="112" t="str">
        <f>přihlášky!C10</f>
        <v xml:space="preserve">Český Krumlov  </v>
      </c>
    </row>
    <row r="257" spans="1:5" ht="16.5" thickBot="1" x14ac:dyDescent="0.3">
      <c r="A257" s="230"/>
      <c r="B257" s="22">
        <v>1</v>
      </c>
      <c r="C257" s="22">
        <v>26</v>
      </c>
      <c r="D257" s="168" t="str">
        <f>IF(přihlášky!$F$72="X",přihlášky!$E$72,přihlášky!$H$72)</f>
        <v>Vaňač Aleš</v>
      </c>
      <c r="E257" s="113" t="str">
        <f>přihlášky!C11</f>
        <v xml:space="preserve">Strakonice  </v>
      </c>
    </row>
    <row r="258" spans="1:5" x14ac:dyDescent="0.25">
      <c r="A258" s="229">
        <v>14</v>
      </c>
      <c r="B258" s="143">
        <v>2</v>
      </c>
      <c r="C258" s="143">
        <v>27</v>
      </c>
      <c r="D258" s="167" t="str">
        <f>IF(přihlášky!$F$85="X",přihlášky!$E$85,přihlášky!$H$85)</f>
        <v>Cinádr Jiří</v>
      </c>
      <c r="E258" s="112" t="str">
        <f>přihlášky!C12</f>
        <v xml:space="preserve">Prachatice  </v>
      </c>
    </row>
    <row r="259" spans="1:5" ht="16.5" thickBot="1" x14ac:dyDescent="0.3">
      <c r="A259" s="230"/>
      <c r="B259" s="22">
        <v>1</v>
      </c>
      <c r="C259" s="22">
        <v>28</v>
      </c>
      <c r="D259" s="168" t="str">
        <f>IF(přihlášky!$F$98="X",přihlášky!$E$98,přihlášky!$H$98)</f>
        <v>Ferdan Miroslav</v>
      </c>
      <c r="E259" s="113" t="str">
        <f>přihlášky!C13</f>
        <v xml:space="preserve">Jindřichův Hradec  </v>
      </c>
    </row>
    <row r="260" spans="1:5" x14ac:dyDescent="0.25">
      <c r="A260" s="229">
        <v>15</v>
      </c>
      <c r="B260" s="143">
        <v>2</v>
      </c>
      <c r="C260" s="143">
        <v>29</v>
      </c>
      <c r="D260" s="167" t="str">
        <f>IF(přihlášky!$F$21="X",přihlášky!$E$21,přihlášky!$H$21)</f>
        <v>Nestartuje</v>
      </c>
      <c r="E260" s="112" t="str">
        <f>přihlášky!C7</f>
        <v xml:space="preserve">České Budějovice  </v>
      </c>
    </row>
    <row r="261" spans="1:5" ht="16.5" thickBot="1" x14ac:dyDescent="0.3">
      <c r="A261" s="230"/>
      <c r="B261" s="22">
        <v>1</v>
      </c>
      <c r="C261" s="22">
        <v>30</v>
      </c>
      <c r="D261" s="168" t="str">
        <f>IF(přihlášky!$F$34="X",přihlášky!$E$34,přihlášky!$H$34)</f>
        <v>Kašpar  Michal</v>
      </c>
      <c r="E261" s="113" t="str">
        <f>přihlášky!C8</f>
        <v xml:space="preserve">Písek  </v>
      </c>
    </row>
    <row r="262" spans="1:5" x14ac:dyDescent="0.25">
      <c r="A262" s="229">
        <v>16</v>
      </c>
      <c r="B262" s="143">
        <v>2</v>
      </c>
      <c r="C262" s="143">
        <v>31</v>
      </c>
      <c r="D262" s="167" t="str">
        <f>IF(přihlášky!$F$47="X",přihlášky!$E$47,přihlášky!$H$47)</f>
        <v>Podzimek Michal</v>
      </c>
      <c r="E262" s="112" t="str">
        <f>přihlášky!C9</f>
        <v xml:space="preserve">Tábor  </v>
      </c>
    </row>
    <row r="263" spans="1:5" ht="16.5" thickBot="1" x14ac:dyDescent="0.3">
      <c r="A263" s="230"/>
      <c r="B263" s="22">
        <v>1</v>
      </c>
      <c r="C263" s="22">
        <v>32</v>
      </c>
      <c r="D263" s="168" t="str">
        <f>IF(přihlášky!$F$60="X",přihlášky!$E$60,přihlášky!$H$60)</f>
        <v>Šebest Dušan</v>
      </c>
      <c r="E263" s="113" t="str">
        <f>přihlášky!C10</f>
        <v xml:space="preserve">Český Krumlov  </v>
      </c>
    </row>
    <row r="264" spans="1:5" x14ac:dyDescent="0.25">
      <c r="A264" s="229">
        <v>17</v>
      </c>
      <c r="B264" s="143">
        <v>2</v>
      </c>
      <c r="C264" s="143">
        <v>33</v>
      </c>
      <c r="D264" s="167" t="str">
        <f>IF(přihlášky!$F$73="X",přihlášky!$E$73,přihlášky!$H$73)</f>
        <v>Černovský Michal</v>
      </c>
      <c r="E264" s="112" t="str">
        <f>přihlášky!C11</f>
        <v xml:space="preserve">Strakonice  </v>
      </c>
    </row>
    <row r="265" spans="1:5" ht="16.5" thickBot="1" x14ac:dyDescent="0.3">
      <c r="A265" s="230"/>
      <c r="B265" s="22">
        <v>1</v>
      </c>
      <c r="C265" s="22">
        <v>34</v>
      </c>
      <c r="D265" s="168" t="str">
        <f>IF(přihlášky!$F$86="X",přihlášky!$E$86,přihlášky!$H$86)</f>
        <v>Jiráň Marek</v>
      </c>
      <c r="E265" s="113" t="str">
        <f>přihlášky!C12</f>
        <v xml:space="preserve">Prachatice  </v>
      </c>
    </row>
    <row r="266" spans="1:5" x14ac:dyDescent="0.25">
      <c r="A266" s="229">
        <v>18</v>
      </c>
      <c r="B266" s="143">
        <v>2</v>
      </c>
      <c r="C266" s="143">
        <v>35</v>
      </c>
      <c r="D266" s="167" t="str">
        <f>IF(přihlášky!$F$99="X",přihlášky!$E$99,přihlášky!$H$99)</f>
        <v>Švehla Radim</v>
      </c>
      <c r="E266" s="112" t="str">
        <f>přihlášky!C13</f>
        <v xml:space="preserve">Jindřichův Hradec  </v>
      </c>
    </row>
    <row r="267" spans="1:5" ht="16.5" thickBot="1" x14ac:dyDescent="0.3">
      <c r="A267" s="230"/>
      <c r="B267" s="22">
        <v>1</v>
      </c>
      <c r="C267" s="22">
        <v>36</v>
      </c>
      <c r="D267" s="168" t="str">
        <f>IF(přihlášky!$F$22="X",přihlášky!$E$22,přihlášky!$H$22)</f>
        <v>Nestartuje</v>
      </c>
      <c r="E267" s="113" t="str">
        <f>přihlášky!C7</f>
        <v xml:space="preserve">České Budějovice  </v>
      </c>
    </row>
    <row r="268" spans="1:5" x14ac:dyDescent="0.2">
      <c r="A268" s="238" t="s">
        <v>18</v>
      </c>
      <c r="B268" s="239"/>
      <c r="C268" s="239"/>
      <c r="D268" s="239"/>
      <c r="E268" s="240"/>
    </row>
    <row r="269" spans="1:5" ht="16.5" thickBot="1" x14ac:dyDescent="0.25">
      <c r="A269" s="241"/>
      <c r="B269" s="233"/>
      <c r="C269" s="233"/>
      <c r="D269" s="233"/>
      <c r="E269" s="234"/>
    </row>
    <row r="270" spans="1:5" ht="32.25" thickBot="1" x14ac:dyDescent="0.25">
      <c r="A270" s="117" t="s">
        <v>14</v>
      </c>
      <c r="B270" s="150" t="s">
        <v>13</v>
      </c>
      <c r="C270" s="120" t="s">
        <v>10</v>
      </c>
      <c r="D270" s="120" t="s">
        <v>0</v>
      </c>
      <c r="E270" s="165" t="s">
        <v>2</v>
      </c>
    </row>
    <row r="271" spans="1:5" x14ac:dyDescent="0.25">
      <c r="A271" s="227">
        <v>19</v>
      </c>
      <c r="B271" s="143">
        <v>2</v>
      </c>
      <c r="C271" s="143">
        <v>37</v>
      </c>
      <c r="D271" s="167" t="str">
        <f>IF(přihlášky!$F$35="X",přihlášky!$E$35,přihlášky!$H$35)</f>
        <v>Kroupa  Miroslav</v>
      </c>
      <c r="E271" s="112" t="str">
        <f>přihlášky!C8</f>
        <v xml:space="preserve">Písek  </v>
      </c>
    </row>
    <row r="272" spans="1:5" ht="16.5" thickBot="1" x14ac:dyDescent="0.3">
      <c r="A272" s="228"/>
      <c r="B272" s="22">
        <v>1</v>
      </c>
      <c r="C272" s="22">
        <v>38</v>
      </c>
      <c r="D272" s="74" t="str">
        <f>IF(přihlášky!$F$48="X",přihlášky!$E$48,přihlášky!$H$48)</f>
        <v>Dvořák Václav</v>
      </c>
      <c r="E272" s="113" t="str">
        <f>přihlášky!C9</f>
        <v xml:space="preserve">Tábor  </v>
      </c>
    </row>
    <row r="273" spans="1:5" x14ac:dyDescent="0.25">
      <c r="A273" s="227">
        <v>20</v>
      </c>
      <c r="B273" s="143">
        <v>2</v>
      </c>
      <c r="C273" s="143">
        <v>39</v>
      </c>
      <c r="D273" s="141" t="str">
        <f>IF(přihlášky!$F$61="X",přihlášky!$E$61,přihlášky!$H$61)</f>
        <v>Moučka Radek</v>
      </c>
      <c r="E273" s="112" t="str">
        <f>přihlášky!C10</f>
        <v xml:space="preserve">Český Krumlov  </v>
      </c>
    </row>
    <row r="274" spans="1:5" ht="16.5" thickBot="1" x14ac:dyDescent="0.3">
      <c r="A274" s="228"/>
      <c r="B274" s="22">
        <v>1</v>
      </c>
      <c r="C274" s="22">
        <v>40</v>
      </c>
      <c r="D274" s="74" t="str">
        <f>IF(přihlášky!$F$74="X",přihlášky!$E$74,přihlášky!$H$74)</f>
        <v>Pěnča Ivan</v>
      </c>
      <c r="E274" s="113" t="str">
        <f>přihlášky!C11</f>
        <v xml:space="preserve">Strakonice  </v>
      </c>
    </row>
    <row r="275" spans="1:5" x14ac:dyDescent="0.25">
      <c r="A275" s="227">
        <v>21</v>
      </c>
      <c r="B275" s="143">
        <v>2</v>
      </c>
      <c r="C275" s="143">
        <v>41</v>
      </c>
      <c r="D275" s="141" t="str">
        <f>IF(přihlášky!$F$87="X",přihlášky!$E$87,přihlášky!$H$87)</f>
        <v>Cais Martin</v>
      </c>
      <c r="E275" s="112" t="str">
        <f>přihlášky!C12</f>
        <v xml:space="preserve">Prachatice  </v>
      </c>
    </row>
    <row r="276" spans="1:5" ht="16.5" thickBot="1" x14ac:dyDescent="0.3">
      <c r="A276" s="228"/>
      <c r="B276" s="22">
        <v>1</v>
      </c>
      <c r="C276" s="22">
        <v>42</v>
      </c>
      <c r="D276" s="74" t="str">
        <f>IF(přihlášky!$F$100="X",přihlášky!$E$100,přihlášky!$H$100)</f>
        <v>Nestartuje</v>
      </c>
      <c r="E276" s="113" t="str">
        <f>přihlášky!C13</f>
        <v xml:space="preserve">Jindřichův Hradec  </v>
      </c>
    </row>
    <row r="277" spans="1:5" x14ac:dyDescent="0.25">
      <c r="A277" s="227">
        <v>22</v>
      </c>
      <c r="B277" s="143">
        <v>2</v>
      </c>
      <c r="C277" s="143">
        <v>43</v>
      </c>
      <c r="D277" s="141" t="str">
        <f>IF(přihlášky!$F$23="X",přihlášky!$E$23,přihlášky!$H$23)</f>
        <v>Nestartuje</v>
      </c>
      <c r="E277" s="112" t="str">
        <f>přihlášky!C7</f>
        <v xml:space="preserve">České Budějovice  </v>
      </c>
    </row>
    <row r="278" spans="1:5" ht="16.5" thickBot="1" x14ac:dyDescent="0.3">
      <c r="A278" s="228"/>
      <c r="B278" s="22">
        <v>1</v>
      </c>
      <c r="C278" s="22">
        <v>44</v>
      </c>
      <c r="D278" s="74" t="str">
        <f>IF(přihlášky!$F$36="X",přihlášky!$E$36,přihlášky!$H$36)</f>
        <v>Nestartuje</v>
      </c>
      <c r="E278" s="113" t="str">
        <f>přihlášky!C8</f>
        <v xml:space="preserve">Písek  </v>
      </c>
    </row>
    <row r="279" spans="1:5" x14ac:dyDescent="0.25">
      <c r="A279" s="227">
        <v>23</v>
      </c>
      <c r="B279" s="143">
        <v>2</v>
      </c>
      <c r="C279" s="143">
        <v>45</v>
      </c>
      <c r="D279" s="141" t="str">
        <f>IF(přihlášky!$F$49="X",přihlášky!$E$49,přihlášky!$H$49)</f>
        <v>Brožek Josef</v>
      </c>
      <c r="E279" s="112" t="str">
        <f>přihlášky!C9</f>
        <v xml:space="preserve">Tábor  </v>
      </c>
    </row>
    <row r="280" spans="1:5" ht="16.5" thickBot="1" x14ac:dyDescent="0.3">
      <c r="A280" s="228"/>
      <c r="B280" s="22">
        <v>1</v>
      </c>
      <c r="C280" s="22">
        <v>46</v>
      </c>
      <c r="D280" s="74" t="str">
        <f>IF(přihlášky!$F$62="X",přihlášky!$E$62,přihlášky!$H$62)</f>
        <v>Nestartuje</v>
      </c>
      <c r="E280" s="113" t="str">
        <f>přihlášky!C10</f>
        <v xml:space="preserve">Český Krumlov  </v>
      </c>
    </row>
    <row r="281" spans="1:5" x14ac:dyDescent="0.25">
      <c r="A281" s="227">
        <v>24</v>
      </c>
      <c r="B281" s="143">
        <v>2</v>
      </c>
      <c r="C281" s="143">
        <v>47</v>
      </c>
      <c r="D281" s="141" t="str">
        <f>IF(přihlášky!$F$75="X",přihlášky!$E$75,přihlášky!$H$75)</f>
        <v>Muchl Vladimír</v>
      </c>
      <c r="E281" s="112" t="str">
        <f>přihlášky!C11</f>
        <v xml:space="preserve">Strakonice  </v>
      </c>
    </row>
    <row r="282" spans="1:5" ht="16.5" thickBot="1" x14ac:dyDescent="0.3">
      <c r="A282" s="228"/>
      <c r="B282" s="22">
        <v>1</v>
      </c>
      <c r="C282" s="22">
        <v>48</v>
      </c>
      <c r="D282" s="74" t="str">
        <f>IF(přihlášky!$F$88="X",přihlášky!$E$88,přihlášky!$H$88)</f>
        <v>Kouba Jiří</v>
      </c>
      <c r="E282" s="113" t="str">
        <f>přihlášky!C12</f>
        <v xml:space="preserve">Prachatice  </v>
      </c>
    </row>
    <row r="283" spans="1:5" x14ac:dyDescent="0.25">
      <c r="A283" s="227">
        <v>25</v>
      </c>
      <c r="B283" s="143">
        <v>2</v>
      </c>
      <c r="C283" s="143">
        <v>49</v>
      </c>
      <c r="D283" s="141" t="str">
        <f>IF(přihlášky!$F$101="X",přihlášky!$E$101,přihlášky!$H$101)</f>
        <v>Šenkýř Marek</v>
      </c>
      <c r="E283" s="112" t="str">
        <f>přihlášky!C13</f>
        <v xml:space="preserve">Jindřichův Hradec  </v>
      </c>
    </row>
    <row r="284" spans="1:5" ht="16.5" thickBot="1" x14ac:dyDescent="0.3">
      <c r="A284" s="228"/>
      <c r="B284" s="22">
        <v>1</v>
      </c>
      <c r="C284" s="22">
        <v>50</v>
      </c>
      <c r="D284" s="74" t="str">
        <f>IF(přihlášky!$F$24="X",přihlášky!$E$24,přihlášky!$H$24)</f>
        <v>Pavel Farka</v>
      </c>
      <c r="E284" s="113" t="str">
        <f>přihlášky!C7</f>
        <v xml:space="preserve">České Budějovice  </v>
      </c>
    </row>
    <row r="285" spans="1:5" x14ac:dyDescent="0.25">
      <c r="A285" s="227">
        <v>26</v>
      </c>
      <c r="B285" s="143">
        <v>2</v>
      </c>
      <c r="C285" s="143">
        <v>51</v>
      </c>
      <c r="D285" s="141" t="str">
        <f>IF(přihlášky!$F$37="X",přihlášky!$E$37,přihlášky!$H$37)</f>
        <v>Pešek  Jan</v>
      </c>
      <c r="E285" s="112" t="str">
        <f>přihlášky!C8</f>
        <v xml:space="preserve">Písek  </v>
      </c>
    </row>
    <row r="286" spans="1:5" ht="16.5" thickBot="1" x14ac:dyDescent="0.3">
      <c r="A286" s="228"/>
      <c r="B286" s="22">
        <v>1</v>
      </c>
      <c r="C286" s="22">
        <v>52</v>
      </c>
      <c r="D286" s="142" t="str">
        <f>IF(přihlášky!$F$50="X",přihlášky!$E$50,přihlášky!$H$50)</f>
        <v>Svatoň Petr</v>
      </c>
      <c r="E286" s="113" t="str">
        <f>přihlášky!C9</f>
        <v xml:space="preserve">Tábor  </v>
      </c>
    </row>
    <row r="287" spans="1:5" x14ac:dyDescent="0.25">
      <c r="A287" s="227">
        <v>27</v>
      </c>
      <c r="B287" s="143">
        <v>2</v>
      </c>
      <c r="C287" s="143">
        <v>53</v>
      </c>
      <c r="D287" s="141" t="str">
        <f>IF(přihlášky!$F$63="X",přihlášky!$E$63,přihlášky!$H$63)</f>
        <v>Ottenschläger Václav</v>
      </c>
      <c r="E287" s="112" t="str">
        <f>přihlášky!C10</f>
        <v xml:space="preserve">Český Krumlov  </v>
      </c>
    </row>
    <row r="288" spans="1:5" ht="16.5" thickBot="1" x14ac:dyDescent="0.3">
      <c r="A288" s="228"/>
      <c r="B288" s="22">
        <v>1</v>
      </c>
      <c r="C288" s="22">
        <v>54</v>
      </c>
      <c r="D288" s="74" t="str">
        <f>IF(přihlášky!$F$76="X",přihlášky!$E$76,přihlášky!$H$76)</f>
        <v>Hrach František</v>
      </c>
      <c r="E288" s="113" t="str">
        <f>přihlášky!C11</f>
        <v xml:space="preserve">Strakonice  </v>
      </c>
    </row>
    <row r="289" spans="1:5" x14ac:dyDescent="0.25">
      <c r="A289" s="227">
        <v>28</v>
      </c>
      <c r="B289" s="143">
        <v>2</v>
      </c>
      <c r="C289" s="143">
        <v>55</v>
      </c>
      <c r="D289" s="141" t="str">
        <f>IF(přihlášky!$F$89="X",přihlášky!$E$89,přihlášky!$H$89)</f>
        <v>Vrhel Petr</v>
      </c>
      <c r="E289" s="112" t="str">
        <f>přihlášky!C12</f>
        <v xml:space="preserve">Prachatice  </v>
      </c>
    </row>
    <row r="290" spans="1:5" ht="16.5" thickBot="1" x14ac:dyDescent="0.3">
      <c r="A290" s="228"/>
      <c r="B290" s="22">
        <v>1</v>
      </c>
      <c r="C290" s="22">
        <v>56</v>
      </c>
      <c r="D290" s="74" t="str">
        <f>IF(přihlášky!$F$102="X",přihlášky!$E$102,přihlášky!$H$102)</f>
        <v>Poukar Jaroslav</v>
      </c>
      <c r="E290" s="113" t="str">
        <f>přihlášky!C13</f>
        <v xml:space="preserve">Jindřichův Hradec  </v>
      </c>
    </row>
    <row r="291" spans="1:5" x14ac:dyDescent="0.25">
      <c r="A291" s="227">
        <v>29</v>
      </c>
      <c r="B291" s="143">
        <v>2</v>
      </c>
      <c r="C291" s="143">
        <v>57</v>
      </c>
      <c r="D291" s="141" t="str">
        <f>IF(přihlášky!$F$25="X",přihlášky!$E$25,přihlášky!$H$25)</f>
        <v>Zbyněk Koudelka</v>
      </c>
      <c r="E291" s="112" t="str">
        <f>přihlášky!C7</f>
        <v xml:space="preserve">České Budějovice  </v>
      </c>
    </row>
    <row r="292" spans="1:5" ht="16.5" thickBot="1" x14ac:dyDescent="0.3">
      <c r="A292" s="228"/>
      <c r="B292" s="22">
        <v>1</v>
      </c>
      <c r="C292" s="22">
        <v>58</v>
      </c>
      <c r="D292" s="74" t="str">
        <f>IF(přihlášky!$F$38="X",přihlášky!$E$38,přihlášky!$H$38)</f>
        <v>Nestartuje</v>
      </c>
      <c r="E292" s="113" t="str">
        <f>přihlášky!C8</f>
        <v xml:space="preserve">Písek  </v>
      </c>
    </row>
    <row r="293" spans="1:5" x14ac:dyDescent="0.25">
      <c r="A293" s="227">
        <v>30</v>
      </c>
      <c r="B293" s="143">
        <v>2</v>
      </c>
      <c r="C293" s="75">
        <v>59</v>
      </c>
      <c r="D293" s="141" t="str">
        <f>IF(přihlášky!$F$51="X",přihlášky!$E$51,přihlášky!$H$51)</f>
        <v>Nestartuje</v>
      </c>
      <c r="E293" s="112" t="str">
        <f>přihlášky!C9</f>
        <v xml:space="preserve">Tábor  </v>
      </c>
    </row>
    <row r="294" spans="1:5" ht="16.5" thickBot="1" x14ac:dyDescent="0.3">
      <c r="A294" s="228"/>
      <c r="B294" s="22">
        <v>1</v>
      </c>
      <c r="C294" s="76">
        <v>60</v>
      </c>
      <c r="D294" s="74" t="str">
        <f>IF(přihlášky!$F$64="X",přihlášky!$E$64,přihlášky!$H$64)</f>
        <v>Dvořák Jan</v>
      </c>
      <c r="E294" s="113" t="str">
        <f>přihlášky!C10</f>
        <v xml:space="preserve">Český Krumlov  </v>
      </c>
    </row>
    <row r="295" spans="1:5" x14ac:dyDescent="0.25">
      <c r="A295" s="227">
        <v>31</v>
      </c>
      <c r="B295" s="143">
        <v>2</v>
      </c>
      <c r="C295" s="75">
        <v>61</v>
      </c>
      <c r="D295" s="169" t="str">
        <f>IF(přihlášky!$F$77="X",přihlášky!$E$77,přihlášky!$H$77)</f>
        <v>Nestartuje</v>
      </c>
      <c r="E295" s="112" t="str">
        <f>přihlášky!C11</f>
        <v xml:space="preserve">Strakonice  </v>
      </c>
    </row>
    <row r="296" spans="1:5" ht="16.5" thickBot="1" x14ac:dyDescent="0.3">
      <c r="A296" s="228"/>
      <c r="B296" s="22">
        <v>1</v>
      </c>
      <c r="C296" s="76">
        <v>62</v>
      </c>
      <c r="D296" s="74" t="str">
        <f>IF(přihlášky!$F$90="X",přihlášky!$E$90,přihlášky!$H$90)</f>
        <v>Nestartuje</v>
      </c>
      <c r="E296" s="113" t="str">
        <f>přihlášky!C12</f>
        <v xml:space="preserve">Prachatice  </v>
      </c>
    </row>
    <row r="297" spans="1:5" x14ac:dyDescent="0.25">
      <c r="A297" s="227">
        <v>32</v>
      </c>
      <c r="B297" s="143">
        <v>2</v>
      </c>
      <c r="C297" s="75">
        <v>63</v>
      </c>
      <c r="D297" s="141" t="str">
        <f>IF(přihlášky!$F$103="X",přihlášky!$E$103,přihlášky!$H$103)</f>
        <v>Nestartuje</v>
      </c>
      <c r="E297" s="112" t="str">
        <f>přihlášky!C13</f>
        <v xml:space="preserve">Jindřichův Hradec  </v>
      </c>
    </row>
    <row r="298" spans="1:5" ht="16.5" thickBot="1" x14ac:dyDescent="0.3">
      <c r="A298" s="228"/>
      <c r="B298" s="22">
        <v>1</v>
      </c>
      <c r="C298" s="22">
        <v>64</v>
      </c>
      <c r="D298" s="74" t="str">
        <f>IF(přihlášky!$F$26="X",přihlášky!$E$26,přihlášky!$H$26)</f>
        <v>Jan Ježek</v>
      </c>
      <c r="E298" s="113" t="str">
        <f>přihlášky!C7</f>
        <v xml:space="preserve">České Budějovice  </v>
      </c>
    </row>
    <row r="299" spans="1:5" x14ac:dyDescent="0.25">
      <c r="A299" s="227">
        <v>33</v>
      </c>
      <c r="B299" s="143">
        <v>2</v>
      </c>
      <c r="C299" s="143">
        <v>65</v>
      </c>
      <c r="D299" s="141" t="str">
        <f>IF(přihlášky!$F$39="X",přihlášky!$E$39,přihlášky!$H$39)</f>
        <v>Nestartuje</v>
      </c>
      <c r="E299" s="112" t="str">
        <f>přihlášky!C8</f>
        <v xml:space="preserve">Písek  </v>
      </c>
    </row>
    <row r="300" spans="1:5" ht="16.5" thickBot="1" x14ac:dyDescent="0.3">
      <c r="A300" s="228"/>
      <c r="B300" s="22">
        <v>1</v>
      </c>
      <c r="C300" s="22">
        <v>66</v>
      </c>
      <c r="D300" s="74" t="str">
        <f>IF(přihlášky!$F$52="X",přihlášky!$E$52,přihlášky!$H$52)</f>
        <v>Nestartuje</v>
      </c>
      <c r="E300" s="113" t="str">
        <f>přihlášky!C9</f>
        <v xml:space="preserve">Tábor  </v>
      </c>
    </row>
    <row r="301" spans="1:5" x14ac:dyDescent="0.25">
      <c r="A301" s="227">
        <v>34</v>
      </c>
      <c r="B301" s="143">
        <v>2</v>
      </c>
      <c r="C301" s="143">
        <v>67</v>
      </c>
      <c r="D301" s="141" t="str">
        <f>IF(přihlášky!$F$65="X",přihlášky!$E$65,přihlášky!$H$65)</f>
        <v>Fleišmann Tomáš</v>
      </c>
      <c r="E301" s="112" t="str">
        <f>přihlášky!C10</f>
        <v xml:space="preserve">Český Krumlov  </v>
      </c>
    </row>
    <row r="302" spans="1:5" ht="16.5" thickBot="1" x14ac:dyDescent="0.3">
      <c r="A302" s="228"/>
      <c r="B302" s="22">
        <v>1</v>
      </c>
      <c r="C302" s="22">
        <v>68</v>
      </c>
      <c r="D302" s="74" t="str">
        <f>IF(přihlášky!$F$78="X",přihlášky!$E$78,přihlášky!$H$78)</f>
        <v>Nestartuje</v>
      </c>
      <c r="E302" s="113" t="str">
        <f>přihlášky!C11</f>
        <v xml:space="preserve">Strakonice  </v>
      </c>
    </row>
    <row r="303" spans="1:5" x14ac:dyDescent="0.25">
      <c r="A303" s="227">
        <v>35</v>
      </c>
      <c r="B303" s="143">
        <v>2</v>
      </c>
      <c r="C303" s="143">
        <v>69</v>
      </c>
      <c r="D303" s="141" t="str">
        <f>IF(přihlášky!$F$91="X",přihlášky!$E$91,přihlášky!$H$91)</f>
        <v>Nestartuje</v>
      </c>
      <c r="E303" s="112" t="str">
        <f>přihlášky!C12</f>
        <v xml:space="preserve">Prachatice  </v>
      </c>
    </row>
    <row r="304" spans="1:5" ht="16.5" thickBot="1" x14ac:dyDescent="0.3">
      <c r="A304" s="228"/>
      <c r="B304" s="22">
        <v>1</v>
      </c>
      <c r="C304" s="22">
        <v>70</v>
      </c>
      <c r="D304" s="74" t="str">
        <f>IF(přihlášky!$F$104="X",přihlášky!$E$104,přihlášky!$H$104)</f>
        <v>Nestartuje</v>
      </c>
      <c r="E304" s="113" t="str">
        <f>přihlášky!C13</f>
        <v xml:space="preserve">Jindřichův Hradec  </v>
      </c>
    </row>
    <row r="305" spans="2:2" x14ac:dyDescent="0.25">
      <c r="B305" s="23"/>
    </row>
    <row r="306" spans="2:2" x14ac:dyDescent="0.25">
      <c r="B306" s="23"/>
    </row>
    <row r="307" spans="2:2" x14ac:dyDescent="0.25">
      <c r="B307" s="23"/>
    </row>
  </sheetData>
  <mergeCells count="168">
    <mergeCell ref="A195:A196"/>
    <mergeCell ref="F1:J2"/>
    <mergeCell ref="F4:F5"/>
    <mergeCell ref="F6:F7"/>
    <mergeCell ref="F8:F9"/>
    <mergeCell ref="F10:F11"/>
    <mergeCell ref="F40:J41"/>
    <mergeCell ref="A268:E269"/>
    <mergeCell ref="A229:E230"/>
    <mergeCell ref="A4:A5"/>
    <mergeCell ref="A6:A7"/>
    <mergeCell ref="A8:A9"/>
    <mergeCell ref="A10:A11"/>
    <mergeCell ref="A24:A25"/>
    <mergeCell ref="A26:A27"/>
    <mergeCell ref="A28:A29"/>
    <mergeCell ref="A30:A31"/>
    <mergeCell ref="A32:A33"/>
    <mergeCell ref="A34:A35"/>
    <mergeCell ref="A36:A37"/>
    <mergeCell ref="A38:A39"/>
    <mergeCell ref="A192:E193"/>
    <mergeCell ref="A172:A173"/>
    <mergeCell ref="A174:A175"/>
    <mergeCell ref="A176:A177"/>
    <mergeCell ref="A178:A179"/>
    <mergeCell ref="A180:A181"/>
    <mergeCell ref="A182:A183"/>
    <mergeCell ref="A184:A185"/>
    <mergeCell ref="A186:A187"/>
    <mergeCell ref="A188:A189"/>
    <mergeCell ref="A190:A191"/>
    <mergeCell ref="A1:E2"/>
    <mergeCell ref="A77:E78"/>
    <mergeCell ref="A40:E41"/>
    <mergeCell ref="A43:A44"/>
    <mergeCell ref="A45:A46"/>
    <mergeCell ref="A47:A48"/>
    <mergeCell ref="A49:A50"/>
    <mergeCell ref="A51:A52"/>
    <mergeCell ref="A53:A54"/>
    <mergeCell ref="A55:A56"/>
    <mergeCell ref="A57:A58"/>
    <mergeCell ref="A59:A60"/>
    <mergeCell ref="A61:A62"/>
    <mergeCell ref="A63:A64"/>
    <mergeCell ref="A65:A66"/>
    <mergeCell ref="A67:A68"/>
    <mergeCell ref="F43:F44"/>
    <mergeCell ref="F45:F46"/>
    <mergeCell ref="F47:F48"/>
    <mergeCell ref="F49:F50"/>
    <mergeCell ref="F52:J53"/>
    <mergeCell ref="F55:F56"/>
    <mergeCell ref="F57:F58"/>
    <mergeCell ref="F59:F60"/>
    <mergeCell ref="F61:F62"/>
    <mergeCell ref="A293:A294"/>
    <mergeCell ref="A295:A296"/>
    <mergeCell ref="F13:J14"/>
    <mergeCell ref="F16:F17"/>
    <mergeCell ref="F18:F19"/>
    <mergeCell ref="F20:F21"/>
    <mergeCell ref="F22:F23"/>
    <mergeCell ref="A116:E117"/>
    <mergeCell ref="A75:A76"/>
    <mergeCell ref="A12:A13"/>
    <mergeCell ref="A14:A15"/>
    <mergeCell ref="A16:A17"/>
    <mergeCell ref="A18:A19"/>
    <mergeCell ref="A20:A21"/>
    <mergeCell ref="A22:A23"/>
    <mergeCell ref="A151:A152"/>
    <mergeCell ref="A153:E154"/>
    <mergeCell ref="A160:A161"/>
    <mergeCell ref="A162:A163"/>
    <mergeCell ref="A164:A165"/>
    <mergeCell ref="A166:A167"/>
    <mergeCell ref="A168:A169"/>
    <mergeCell ref="A170:A171"/>
    <mergeCell ref="A149:A150"/>
    <mergeCell ref="A275:A276"/>
    <mergeCell ref="A277:A278"/>
    <mergeCell ref="A279:A280"/>
    <mergeCell ref="A281:A282"/>
    <mergeCell ref="A283:A284"/>
    <mergeCell ref="A285:A286"/>
    <mergeCell ref="A287:A288"/>
    <mergeCell ref="A289:A290"/>
    <mergeCell ref="A291:A292"/>
    <mergeCell ref="A69:A70"/>
    <mergeCell ref="A71:A72"/>
    <mergeCell ref="A73:A74"/>
    <mergeCell ref="A80:A81"/>
    <mergeCell ref="A82:A83"/>
    <mergeCell ref="A135:A136"/>
    <mergeCell ref="A137:A138"/>
    <mergeCell ref="A139:A140"/>
    <mergeCell ref="A141:A142"/>
    <mergeCell ref="A143:A144"/>
    <mergeCell ref="A145:A146"/>
    <mergeCell ref="A147:A148"/>
    <mergeCell ref="A84:A85"/>
    <mergeCell ref="A86:A87"/>
    <mergeCell ref="A88:A89"/>
    <mergeCell ref="A90:A91"/>
    <mergeCell ref="A92:A93"/>
    <mergeCell ref="A94:A95"/>
    <mergeCell ref="A96:A97"/>
    <mergeCell ref="A98:A99"/>
    <mergeCell ref="A100:A101"/>
    <mergeCell ref="A236:A237"/>
    <mergeCell ref="A238:A239"/>
    <mergeCell ref="A240:A241"/>
    <mergeCell ref="A242:A243"/>
    <mergeCell ref="A244:A245"/>
    <mergeCell ref="A246:A247"/>
    <mergeCell ref="A248:A249"/>
    <mergeCell ref="A102:A103"/>
    <mergeCell ref="A104:A105"/>
    <mergeCell ref="A106:A107"/>
    <mergeCell ref="A108:A109"/>
    <mergeCell ref="A110:A111"/>
    <mergeCell ref="A112:A113"/>
    <mergeCell ref="A114:A115"/>
    <mergeCell ref="A156:A157"/>
    <mergeCell ref="A158:A159"/>
    <mergeCell ref="A119:A120"/>
    <mergeCell ref="A121:A122"/>
    <mergeCell ref="A123:A124"/>
    <mergeCell ref="A125:A126"/>
    <mergeCell ref="A127:A128"/>
    <mergeCell ref="A129:A130"/>
    <mergeCell ref="A131:A132"/>
    <mergeCell ref="A133:A134"/>
    <mergeCell ref="A197:A198"/>
    <mergeCell ref="A199:A200"/>
    <mergeCell ref="A201:A202"/>
    <mergeCell ref="A203:A204"/>
    <mergeCell ref="A205:A206"/>
    <mergeCell ref="A207:A208"/>
    <mergeCell ref="A209:A210"/>
    <mergeCell ref="A211:A212"/>
    <mergeCell ref="A213:A214"/>
    <mergeCell ref="A297:A298"/>
    <mergeCell ref="A299:A300"/>
    <mergeCell ref="A301:A302"/>
    <mergeCell ref="A303:A304"/>
    <mergeCell ref="A215:A216"/>
    <mergeCell ref="A217:A218"/>
    <mergeCell ref="A219:A220"/>
    <mergeCell ref="A221:A222"/>
    <mergeCell ref="A223:A224"/>
    <mergeCell ref="A225:A226"/>
    <mergeCell ref="A227:A228"/>
    <mergeCell ref="A271:A272"/>
    <mergeCell ref="A273:A274"/>
    <mergeCell ref="A250:A251"/>
    <mergeCell ref="A252:A253"/>
    <mergeCell ref="A254:A255"/>
    <mergeCell ref="A256:A257"/>
    <mergeCell ref="A258:A259"/>
    <mergeCell ref="A260:A261"/>
    <mergeCell ref="A262:A263"/>
    <mergeCell ref="A264:A265"/>
    <mergeCell ref="A266:A267"/>
    <mergeCell ref="A232:A233"/>
    <mergeCell ref="A234:A235"/>
  </mergeCells>
  <pageMargins left="0.23622047244094491" right="0.23622047244094491" top="0.74803149606299213" bottom="0.74803149606299213" header="0.31496062992125984" footer="0.31496062992125984"/>
  <pageSetup paperSize="9" scale="110" orientation="portrait" horizontalDpi="4294967293" r:id="rId1"/>
  <rowBreaks count="7" manualBreakCount="7">
    <brk id="39" max="16383" man="1"/>
    <brk id="76" max="16383" man="1"/>
    <brk id="115" max="16383" man="1"/>
    <brk id="152" max="16383" man="1"/>
    <brk id="191" max="16383" man="1"/>
    <brk id="228" max="16383" man="1"/>
    <brk id="267" max="16383" man="1"/>
  </rowBreaks>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8</vt:i4>
      </vt:variant>
      <vt:variant>
        <vt:lpstr>Pojmenované oblasti</vt:lpstr>
      </vt:variant>
      <vt:variant>
        <vt:i4>5</vt:i4>
      </vt:variant>
    </vt:vector>
  </HeadingPairs>
  <TitlesOfParts>
    <vt:vector size="13" baseType="lpstr">
      <vt:lpstr>věž</vt:lpstr>
      <vt:lpstr>100m</vt:lpstr>
      <vt:lpstr>dvojboj</vt:lpstr>
      <vt:lpstr>útok</vt:lpstr>
      <vt:lpstr>štafeta</vt:lpstr>
      <vt:lpstr>družstva</vt:lpstr>
      <vt:lpstr>přihlášky</vt:lpstr>
      <vt:lpstr>Startovky</vt:lpstr>
      <vt:lpstr>družstva!Oblast_tisku</vt:lpstr>
      <vt:lpstr>dvojboj!Oblast_tisku</vt:lpstr>
      <vt:lpstr>Startovky!Oblast_tisku</vt:lpstr>
      <vt:lpstr>štafeta!Oblast_tisku</vt:lpstr>
      <vt:lpstr>útok!Oblast_tisku</vt:lpstr>
    </vt:vector>
  </TitlesOfParts>
  <Company>ÚO Český Krumlov</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bauer</dc:creator>
  <cp:lastModifiedBy>Matějů Vendula</cp:lastModifiedBy>
  <cp:lastPrinted>2014-06-20T15:27:58Z</cp:lastPrinted>
  <dcterms:created xsi:type="dcterms:W3CDTF">2008-06-06T07:26:10Z</dcterms:created>
  <dcterms:modified xsi:type="dcterms:W3CDTF">2014-06-20T19:16:55Z</dcterms:modified>
</cp:coreProperties>
</file>