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35" windowWidth="19290" windowHeight="10890" activeTab="1"/>
  </bookViews>
  <sheets>
    <sheet name="R4" sheetId="5" r:id="rId1"/>
    <sheet name="R6" sheetId="4" r:id="rId2"/>
  </sheets>
  <calcPr calcId="145621"/>
</workbook>
</file>

<file path=xl/calcChain.xml><?xml version="1.0" encoding="utf-8"?>
<calcChain xmlns="http://schemas.openxmlformats.org/spreadsheetml/2006/main">
  <c r="T12" i="5" l="1"/>
  <c r="T15" i="5"/>
  <c r="T8" i="5"/>
  <c r="T7" i="5"/>
  <c r="T11" i="5"/>
  <c r="T13" i="5"/>
  <c r="T16" i="5"/>
  <c r="T9" i="5"/>
  <c r="T10" i="5"/>
  <c r="T14" i="5"/>
  <c r="K10" i="5"/>
  <c r="K9" i="5"/>
  <c r="K16" i="5"/>
  <c r="K13" i="5"/>
  <c r="K11" i="5"/>
  <c r="K7" i="5"/>
  <c r="K8" i="5"/>
  <c r="K15" i="5"/>
  <c r="K12" i="5"/>
  <c r="K14" i="5"/>
  <c r="T10" i="4"/>
  <c r="T7" i="4"/>
  <c r="T8" i="4"/>
  <c r="T11" i="4"/>
  <c r="T9" i="4"/>
  <c r="K11" i="4"/>
  <c r="K8" i="4"/>
  <c r="K7" i="4"/>
  <c r="K10" i="4"/>
  <c r="K9" i="4"/>
  <c r="D3" i="4"/>
  <c r="D3" i="5"/>
  <c r="U9" i="4" l="1"/>
  <c r="U12" i="5"/>
  <c r="W12" i="5" s="1"/>
  <c r="U8" i="5"/>
  <c r="W8" i="5" s="1"/>
  <c r="U11" i="5"/>
  <c r="W11" i="5" s="1"/>
  <c r="U16" i="5"/>
  <c r="W16" i="5" s="1"/>
  <c r="U10" i="5"/>
  <c r="W10" i="5" s="1"/>
  <c r="U14" i="5"/>
  <c r="U13" i="5"/>
  <c r="W13" i="5" s="1"/>
  <c r="U15" i="5"/>
  <c r="W15" i="5" s="1"/>
  <c r="U9" i="5"/>
  <c r="W9" i="5" s="1"/>
  <c r="U7" i="5"/>
  <c r="W7" i="5" s="1"/>
  <c r="U10" i="4"/>
  <c r="W10" i="4" s="1"/>
  <c r="X11" i="5" l="1"/>
  <c r="X9" i="5"/>
  <c r="W14" i="5"/>
  <c r="X13" i="5" s="1"/>
  <c r="U8" i="4"/>
  <c r="W8" i="4" s="1"/>
  <c r="U11" i="4"/>
  <c r="W11" i="4" s="1"/>
  <c r="U7" i="4"/>
  <c r="W7" i="4" s="1"/>
  <c r="W9" i="4"/>
  <c r="X8" i="5" l="1"/>
  <c r="X10" i="5"/>
  <c r="X14" i="5"/>
  <c r="X16" i="5"/>
  <c r="X15" i="5"/>
  <c r="X7" i="5"/>
  <c r="X12" i="5"/>
  <c r="X11" i="4"/>
  <c r="X9" i="4"/>
  <c r="X10" i="4"/>
  <c r="X8" i="4"/>
  <c r="X7" i="4"/>
</calcChain>
</file>

<file path=xl/sharedStrings.xml><?xml version="1.0" encoding="utf-8"?>
<sst xmlns="http://schemas.openxmlformats.org/spreadsheetml/2006/main" count="56" uniqueCount="26">
  <si>
    <t>dnf</t>
  </si>
  <si>
    <t>Pořadí</t>
  </si>
  <si>
    <t>Nejlepší</t>
  </si>
  <si>
    <t>celkem</t>
  </si>
  <si>
    <t>čas</t>
  </si>
  <si>
    <t>posádka</t>
  </si>
  <si>
    <t>Startovní číslo</t>
  </si>
  <si>
    <t>2. jízda</t>
  </si>
  <si>
    <t>1. jízda</t>
  </si>
  <si>
    <t>Datum konání:</t>
  </si>
  <si>
    <t>Praha Troja</t>
  </si>
  <si>
    <t>Místo konání:</t>
  </si>
  <si>
    <t>branky</t>
  </si>
  <si>
    <t>Chrudim</t>
  </si>
  <si>
    <t>GŘ</t>
  </si>
  <si>
    <t>Brno</t>
  </si>
  <si>
    <t>Pardubice</t>
  </si>
  <si>
    <t>Sjezd</t>
  </si>
  <si>
    <t>xxx</t>
  </si>
  <si>
    <t>16. ročník závodu posádek HZS ČR na raftových člunech</t>
  </si>
  <si>
    <t>Bruntál</t>
  </si>
  <si>
    <t>Praha Směna "B"</t>
  </si>
  <si>
    <t>Domažlice</t>
  </si>
  <si>
    <t>Praha Směna "A"</t>
  </si>
  <si>
    <t>Olomouc</t>
  </si>
  <si>
    <t>Svitavy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</si>
</sst>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3" x14ac:knownFonts="1">
    <font>
      <sz val="10"/>
      <color rgb="FF000000"/>
      <name val="Calibri"/>
    </font>
    <font>
      <sz val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i/>
      <sz val="8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theme="0"/>
      <name val="Arial CE"/>
      <charset val="238"/>
    </font>
    <font>
      <b/>
      <sz val="11"/>
      <name val="Arial CE"/>
      <family val="2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 applyAlignment="1"/>
    <xf numFmtId="0" fontId="1" fillId="0" borderId="0" xfId="1"/>
    <xf numFmtId="0" fontId="2" fillId="0" borderId="1" xfId="1" applyFont="1" applyBorder="1"/>
    <xf numFmtId="164" fontId="3" fillId="0" borderId="1" xfId="1" applyNumberFormat="1" applyFont="1" applyBorder="1"/>
    <xf numFmtId="164" fontId="2" fillId="0" borderId="1" xfId="1" applyNumberFormat="1" applyFont="1" applyBorder="1"/>
    <xf numFmtId="47" fontId="2" fillId="0" borderId="1" xfId="1" applyNumberFormat="1" applyFont="1" applyBorder="1"/>
    <xf numFmtId="0" fontId="4" fillId="0" borderId="0" xfId="1" applyFont="1"/>
    <xf numFmtId="47" fontId="2" fillId="0" borderId="1" xfId="1" applyNumberFormat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5" fillId="0" borderId="0" xfId="1" applyFont="1"/>
    <xf numFmtId="0" fontId="6" fillId="0" borderId="0" xfId="1" applyFont="1" applyBorder="1"/>
    <xf numFmtId="0" fontId="7" fillId="0" borderId="0" xfId="1" applyFont="1"/>
    <xf numFmtId="47" fontId="1" fillId="0" borderId="0" xfId="1" applyNumberFormat="1"/>
    <xf numFmtId="47" fontId="10" fillId="0" borderId="0" xfId="1" applyNumberFormat="1" applyFont="1"/>
    <xf numFmtId="0" fontId="3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right"/>
    </xf>
    <xf numFmtId="0" fontId="1" fillId="0" borderId="0" xfId="1" applyAlignment="1">
      <alignment vertical="center"/>
    </xf>
    <xf numFmtId="0" fontId="3" fillId="0" borderId="1" xfId="1" applyFont="1" applyBorder="1" applyAlignment="1">
      <alignment horizontal="center" vertical="center"/>
    </xf>
    <xf numFmtId="47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47" fontId="2" fillId="0" borderId="1" xfId="1" applyNumberFormat="1" applyFont="1" applyBorder="1" applyAlignment="1">
      <alignment vertical="center"/>
    </xf>
    <xf numFmtId="164" fontId="2" fillId="0" borderId="1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/>
    </xf>
    <xf numFmtId="0" fontId="11" fillId="0" borderId="1" xfId="1" applyFont="1" applyBorder="1" applyAlignment="1">
      <alignment horizontal="center" vertical="center" wrapText="1"/>
    </xf>
    <xf numFmtId="14" fontId="12" fillId="0" borderId="0" xfId="1" applyNumberFormat="1" applyFont="1"/>
    <xf numFmtId="0" fontId="8" fillId="0" borderId="0" xfId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workbookViewId="0">
      <selection sqref="A1:X1"/>
    </sheetView>
  </sheetViews>
  <sheetFormatPr defaultColWidth="9.140625" defaultRowHeight="12.75" x14ac:dyDescent="0.2"/>
  <cols>
    <col min="1" max="1" width="1.85546875" style="1" customWidth="1"/>
    <col min="2" max="2" width="7.7109375" style="1" customWidth="1"/>
    <col min="3" max="3" width="19.7109375" style="1" customWidth="1"/>
    <col min="4" max="4" width="9.140625" style="1" customWidth="1"/>
    <col min="5" max="10" width="4.28515625" style="1" customWidth="1"/>
    <col min="11" max="11" width="9.42578125" style="1" customWidth="1"/>
    <col min="12" max="12" width="2.7109375" style="1" customWidth="1"/>
    <col min="13" max="13" width="9.140625" style="1"/>
    <col min="14" max="19" width="4.28515625" style="1" customWidth="1"/>
    <col min="20" max="23" width="9.140625" style="1"/>
    <col min="24" max="24" width="7.85546875" style="1" bestFit="1" customWidth="1"/>
    <col min="25" max="16384" width="9.140625" style="1"/>
  </cols>
  <sheetData>
    <row r="1" spans="1:24" ht="15.75" x14ac:dyDescent="0.2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x14ac:dyDescent="0.2">
      <c r="B2" s="1" t="s">
        <v>11</v>
      </c>
      <c r="D2" s="1" t="s">
        <v>10</v>
      </c>
    </row>
    <row r="3" spans="1:24" x14ac:dyDescent="0.2">
      <c r="B3" s="1" t="s">
        <v>9</v>
      </c>
      <c r="D3" s="31">
        <f ca="1">TODAY()</f>
        <v>41805</v>
      </c>
    </row>
    <row r="4" spans="1:24" ht="12" customHeight="1" x14ac:dyDescent="0.2">
      <c r="B4" s="12"/>
      <c r="C4" s="12"/>
      <c r="D4" s="12"/>
    </row>
    <row r="5" spans="1:24" ht="15" x14ac:dyDescent="0.2">
      <c r="B5" s="14">
        <v>1.1574074074074101E-5</v>
      </c>
      <c r="C5" s="10"/>
      <c r="D5" s="10" t="s">
        <v>8</v>
      </c>
      <c r="E5" s="33" t="s">
        <v>12</v>
      </c>
      <c r="F5" s="34"/>
      <c r="G5" s="34"/>
      <c r="H5" s="34"/>
      <c r="I5" s="34"/>
      <c r="J5" s="34"/>
      <c r="K5" s="11"/>
      <c r="M5" s="10" t="s">
        <v>7</v>
      </c>
      <c r="N5" s="33" t="s">
        <v>12</v>
      </c>
      <c r="O5" s="34"/>
      <c r="P5" s="34"/>
      <c r="Q5" s="34"/>
      <c r="R5" s="34"/>
      <c r="S5" s="34"/>
    </row>
    <row r="6" spans="1:24" ht="27.6" customHeight="1" x14ac:dyDescent="0.25">
      <c r="B6" s="9" t="s">
        <v>6</v>
      </c>
      <c r="C6" s="8" t="s">
        <v>5</v>
      </c>
      <c r="D6" s="8" t="s">
        <v>4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 t="s">
        <v>3</v>
      </c>
      <c r="M6" s="8" t="s">
        <v>4</v>
      </c>
      <c r="N6" s="8">
        <v>1</v>
      </c>
      <c r="O6" s="8">
        <v>2</v>
      </c>
      <c r="P6" s="8">
        <v>3</v>
      </c>
      <c r="Q6" s="8">
        <v>4</v>
      </c>
      <c r="R6" s="8">
        <v>5</v>
      </c>
      <c r="S6" s="8">
        <v>6</v>
      </c>
      <c r="T6" s="8" t="s">
        <v>3</v>
      </c>
      <c r="U6" s="8" t="s">
        <v>2</v>
      </c>
      <c r="V6" s="8" t="s">
        <v>17</v>
      </c>
      <c r="W6" s="8" t="s">
        <v>3</v>
      </c>
      <c r="X6" s="8" t="s">
        <v>1</v>
      </c>
    </row>
    <row r="7" spans="1:24" s="17" customFormat="1" ht="19.899999999999999" customHeight="1" x14ac:dyDescent="0.2">
      <c r="B7" s="18">
        <v>7</v>
      </c>
      <c r="C7" s="26" t="s">
        <v>16</v>
      </c>
      <c r="D7" s="19">
        <v>1.5208333333333332E-3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0">
        <f t="shared" ref="K7:K16" si="0">IF(T(D7)="",D7+(SUM(E7:J7))*0.0000115740740740741,T(D7))</f>
        <v>1.5208333333333332E-3</v>
      </c>
      <c r="L7" s="21"/>
      <c r="M7" s="19">
        <v>1.8252314814814815E-3</v>
      </c>
      <c r="N7" s="28">
        <v>0</v>
      </c>
      <c r="O7" s="28">
        <v>5</v>
      </c>
      <c r="P7" s="28">
        <v>0</v>
      </c>
      <c r="Q7" s="28">
        <v>0</v>
      </c>
      <c r="R7" s="28">
        <v>0</v>
      </c>
      <c r="S7" s="28">
        <v>0</v>
      </c>
      <c r="T7" s="20">
        <f t="shared" ref="T7:T16" si="1">IF(T(M7)="",M7+(SUM(N7:S7))*0.0000115740740740741,T(M7))</f>
        <v>1.883101851851852E-3</v>
      </c>
      <c r="U7" s="22">
        <f t="shared" ref="U7:U16" si="2">MIN(T7,K7)</f>
        <v>1.5208333333333332E-3</v>
      </c>
      <c r="V7" s="22">
        <v>1.9710648148148148E-3</v>
      </c>
      <c r="W7" s="22">
        <f t="shared" ref="W7:W16" si="3">U7+V7</f>
        <v>3.4918981481481481E-3</v>
      </c>
      <c r="X7" s="23">
        <f t="shared" ref="X7:X16" si="4">RANK(W7,$W$7:$W$16,1)</f>
        <v>1</v>
      </c>
    </row>
    <row r="8" spans="1:24" s="17" customFormat="1" ht="19.899999999999999" customHeight="1" x14ac:dyDescent="0.2">
      <c r="B8" s="18">
        <v>8</v>
      </c>
      <c r="C8" s="30" t="s">
        <v>21</v>
      </c>
      <c r="D8" s="24">
        <v>1.8622685185185185E-3</v>
      </c>
      <c r="E8" s="28">
        <v>0</v>
      </c>
      <c r="F8" s="28">
        <v>0</v>
      </c>
      <c r="G8" s="28">
        <v>50</v>
      </c>
      <c r="H8" s="28">
        <v>0</v>
      </c>
      <c r="I8" s="28">
        <v>0</v>
      </c>
      <c r="J8" s="28">
        <v>5</v>
      </c>
      <c r="K8" s="20">
        <f t="shared" si="0"/>
        <v>2.4988425925925942E-3</v>
      </c>
      <c r="L8" s="21"/>
      <c r="M8" s="24">
        <v>1.7395833333333332E-3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0">
        <f t="shared" si="1"/>
        <v>1.7395833333333332E-3</v>
      </c>
      <c r="U8" s="22">
        <f t="shared" si="2"/>
        <v>1.7395833333333332E-3</v>
      </c>
      <c r="V8" s="22">
        <v>1.8923611111111112E-3</v>
      </c>
      <c r="W8" s="22">
        <f t="shared" si="3"/>
        <v>3.6319444444444446E-3</v>
      </c>
      <c r="X8" s="23">
        <f t="shared" si="4"/>
        <v>2</v>
      </c>
    </row>
    <row r="9" spans="1:24" s="17" customFormat="1" ht="19.899999999999999" customHeight="1" x14ac:dyDescent="0.2">
      <c r="B9" s="18">
        <v>3</v>
      </c>
      <c r="C9" s="26" t="s">
        <v>15</v>
      </c>
      <c r="D9" s="24">
        <v>1.7025462962962964E-3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0">
        <f t="shared" si="0"/>
        <v>1.7025462962962964E-3</v>
      </c>
      <c r="L9" s="21"/>
      <c r="M9" s="24">
        <v>1.4479166666666666E-3</v>
      </c>
      <c r="N9" s="28">
        <v>0</v>
      </c>
      <c r="O9" s="28">
        <v>50</v>
      </c>
      <c r="P9" s="28">
        <v>0</v>
      </c>
      <c r="Q9" s="28">
        <v>50</v>
      </c>
      <c r="R9" s="28">
        <v>50</v>
      </c>
      <c r="S9" s="28">
        <v>50</v>
      </c>
      <c r="T9" s="20">
        <f t="shared" si="1"/>
        <v>3.7627314814814867E-3</v>
      </c>
      <c r="U9" s="22">
        <f t="shared" si="2"/>
        <v>1.7025462962962964E-3</v>
      </c>
      <c r="V9" s="22">
        <v>2.2581018518518518E-3</v>
      </c>
      <c r="W9" s="22">
        <f t="shared" si="3"/>
        <v>3.960648148148148E-3</v>
      </c>
      <c r="X9" s="23">
        <f t="shared" si="4"/>
        <v>3</v>
      </c>
    </row>
    <row r="10" spans="1:24" s="17" customFormat="1" ht="19.899999999999999" customHeight="1" x14ac:dyDescent="0.2">
      <c r="B10" s="18">
        <v>2</v>
      </c>
      <c r="C10" s="26" t="s">
        <v>25</v>
      </c>
      <c r="D10" s="19" t="s">
        <v>0</v>
      </c>
      <c r="E10" s="28">
        <v>0</v>
      </c>
      <c r="F10" s="28">
        <v>0</v>
      </c>
      <c r="G10" s="28">
        <v>50</v>
      </c>
      <c r="H10" s="28"/>
      <c r="I10" s="28"/>
      <c r="J10" s="28"/>
      <c r="K10" s="25" t="str">
        <f t="shared" si="0"/>
        <v>dnf</v>
      </c>
      <c r="L10" s="21"/>
      <c r="M10" s="24">
        <v>1.7488425925925926E-3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0">
        <f t="shared" si="1"/>
        <v>1.7488425925925926E-3</v>
      </c>
      <c r="U10" s="22">
        <f t="shared" si="2"/>
        <v>1.7488425925925926E-3</v>
      </c>
      <c r="V10" s="22">
        <v>2.3032407407407407E-3</v>
      </c>
      <c r="W10" s="22">
        <f t="shared" si="3"/>
        <v>4.0520833333333329E-3</v>
      </c>
      <c r="X10" s="23">
        <f t="shared" si="4"/>
        <v>4</v>
      </c>
    </row>
    <row r="11" spans="1:24" s="17" customFormat="1" ht="19.899999999999999" customHeight="1" x14ac:dyDescent="0.2">
      <c r="B11" s="18">
        <v>6</v>
      </c>
      <c r="C11" s="26" t="s">
        <v>13</v>
      </c>
      <c r="D11" s="24">
        <v>1.9814814814814816E-3</v>
      </c>
      <c r="E11" s="28">
        <v>5</v>
      </c>
      <c r="F11" s="28">
        <v>0</v>
      </c>
      <c r="G11" s="28">
        <v>5</v>
      </c>
      <c r="H11" s="28">
        <v>5</v>
      </c>
      <c r="I11" s="28">
        <v>5</v>
      </c>
      <c r="J11" s="28">
        <v>0</v>
      </c>
      <c r="K11" s="20">
        <f t="shared" si="0"/>
        <v>2.2129629629629635E-3</v>
      </c>
      <c r="L11" s="21"/>
      <c r="M11" s="24">
        <v>1.6342592592592596E-3</v>
      </c>
      <c r="N11" s="28">
        <v>0</v>
      </c>
      <c r="O11" s="28">
        <v>0</v>
      </c>
      <c r="P11" s="28">
        <v>50</v>
      </c>
      <c r="Q11" s="28">
        <v>50</v>
      </c>
      <c r="R11" s="28">
        <v>50</v>
      </c>
      <c r="S11" s="28">
        <v>50</v>
      </c>
      <c r="T11" s="20">
        <f t="shared" si="1"/>
        <v>3.9490740740740797E-3</v>
      </c>
      <c r="U11" s="22">
        <f t="shared" si="2"/>
        <v>2.2129629629629635E-3</v>
      </c>
      <c r="V11" s="22">
        <v>2.1342592592592589E-3</v>
      </c>
      <c r="W11" s="22">
        <f t="shared" si="3"/>
        <v>4.3472222222222228E-3</v>
      </c>
      <c r="X11" s="23">
        <f t="shared" si="4"/>
        <v>5</v>
      </c>
    </row>
    <row r="12" spans="1:24" s="17" customFormat="1" ht="19.899999999999999" customHeight="1" x14ac:dyDescent="0.2">
      <c r="B12" s="18">
        <v>10</v>
      </c>
      <c r="C12" s="26" t="s">
        <v>22</v>
      </c>
      <c r="D12" s="24">
        <v>2.1203703703703701E-3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0">
        <f t="shared" si="0"/>
        <v>2.1203703703703701E-3</v>
      </c>
      <c r="M12" s="24">
        <v>2.0995370370370373E-3</v>
      </c>
      <c r="N12" s="28">
        <v>0</v>
      </c>
      <c r="O12" s="28">
        <v>0</v>
      </c>
      <c r="P12" s="28">
        <v>0</v>
      </c>
      <c r="Q12" s="28">
        <v>0</v>
      </c>
      <c r="R12" s="28">
        <v>5</v>
      </c>
      <c r="S12" s="28">
        <v>0</v>
      </c>
      <c r="T12" s="20">
        <f t="shared" si="1"/>
        <v>2.1574074074074078E-3</v>
      </c>
      <c r="U12" s="22">
        <f t="shared" si="2"/>
        <v>2.1203703703703701E-3</v>
      </c>
      <c r="V12" s="22">
        <v>2.3680555555555555E-3</v>
      </c>
      <c r="W12" s="22">
        <f t="shared" si="3"/>
        <v>4.4884259259259252E-3</v>
      </c>
      <c r="X12" s="23">
        <f t="shared" si="4"/>
        <v>6</v>
      </c>
    </row>
    <row r="13" spans="1:24" s="17" customFormat="1" ht="19.899999999999999" customHeight="1" x14ac:dyDescent="0.2">
      <c r="B13" s="18">
        <v>5</v>
      </c>
      <c r="C13" s="30" t="s">
        <v>23</v>
      </c>
      <c r="D13" s="24">
        <v>3.2002314814814814E-3</v>
      </c>
      <c r="E13" s="28">
        <v>5</v>
      </c>
      <c r="F13" s="28">
        <v>0</v>
      </c>
      <c r="G13" s="28">
        <v>0</v>
      </c>
      <c r="H13" s="28">
        <v>0</v>
      </c>
      <c r="I13" s="28">
        <v>50</v>
      </c>
      <c r="J13" s="28">
        <v>50</v>
      </c>
      <c r="K13" s="20">
        <f t="shared" si="0"/>
        <v>4.4155092592592622E-3</v>
      </c>
      <c r="L13" s="21"/>
      <c r="M13" s="24">
        <v>2.0312499999999996E-3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0">
        <f t="shared" si="1"/>
        <v>2.0312499999999996E-3</v>
      </c>
      <c r="U13" s="22">
        <f t="shared" si="2"/>
        <v>2.0312499999999996E-3</v>
      </c>
      <c r="V13" s="22">
        <v>2.5023148148148149E-3</v>
      </c>
      <c r="W13" s="22">
        <f t="shared" si="3"/>
        <v>4.5335648148148149E-3</v>
      </c>
      <c r="X13" s="23">
        <f t="shared" si="4"/>
        <v>7</v>
      </c>
    </row>
    <row r="14" spans="1:24" s="17" customFormat="1" ht="19.899999999999999" customHeight="1" x14ac:dyDescent="0.2">
      <c r="B14" s="18">
        <v>1</v>
      </c>
      <c r="C14" s="26" t="s">
        <v>20</v>
      </c>
      <c r="D14" s="19" t="s">
        <v>0</v>
      </c>
      <c r="E14" s="28">
        <v>0</v>
      </c>
      <c r="F14" s="28">
        <v>0</v>
      </c>
      <c r="G14" s="28">
        <v>0</v>
      </c>
      <c r="H14" s="28"/>
      <c r="I14" s="28"/>
      <c r="J14" s="28"/>
      <c r="K14" s="25" t="str">
        <f t="shared" si="0"/>
        <v>dnf</v>
      </c>
      <c r="L14" s="21"/>
      <c r="M14" s="24">
        <v>2.1724537037037038E-3</v>
      </c>
      <c r="N14" s="28">
        <v>0</v>
      </c>
      <c r="O14" s="28">
        <v>0</v>
      </c>
      <c r="P14" s="28">
        <v>0</v>
      </c>
      <c r="Q14" s="28">
        <v>5</v>
      </c>
      <c r="R14" s="28">
        <v>5</v>
      </c>
      <c r="S14" s="28">
        <v>0</v>
      </c>
      <c r="T14" s="20">
        <f t="shared" si="1"/>
        <v>2.2881944444444447E-3</v>
      </c>
      <c r="U14" s="22">
        <f t="shared" si="2"/>
        <v>2.2881944444444447E-3</v>
      </c>
      <c r="V14" s="22">
        <v>2.5162037037037037E-3</v>
      </c>
      <c r="W14" s="22">
        <f t="shared" si="3"/>
        <v>4.8043981481481479E-3</v>
      </c>
      <c r="X14" s="23">
        <f t="shared" si="4"/>
        <v>8</v>
      </c>
    </row>
    <row r="15" spans="1:24" s="17" customFormat="1" ht="19.899999999999999" customHeight="1" x14ac:dyDescent="0.2">
      <c r="B15" s="18">
        <v>9</v>
      </c>
      <c r="C15" s="26" t="s">
        <v>24</v>
      </c>
      <c r="D15" s="24">
        <v>2.0439814814814813E-3</v>
      </c>
      <c r="E15" s="28">
        <v>0</v>
      </c>
      <c r="F15" s="28">
        <v>50</v>
      </c>
      <c r="G15" s="28">
        <v>0</v>
      </c>
      <c r="H15" s="28">
        <v>5</v>
      </c>
      <c r="I15" s="28">
        <v>0</v>
      </c>
      <c r="J15" s="28">
        <v>0</v>
      </c>
      <c r="K15" s="20">
        <f t="shared" si="0"/>
        <v>2.6805555555555567E-3</v>
      </c>
      <c r="L15" s="21"/>
      <c r="M15" s="24">
        <v>1.960648148148148E-3</v>
      </c>
      <c r="N15" s="28">
        <v>0</v>
      </c>
      <c r="O15" s="28">
        <v>50</v>
      </c>
      <c r="P15" s="28">
        <v>0</v>
      </c>
      <c r="Q15" s="28">
        <v>0</v>
      </c>
      <c r="R15" s="28">
        <v>5</v>
      </c>
      <c r="S15" s="28">
        <v>0</v>
      </c>
      <c r="T15" s="20">
        <f t="shared" si="1"/>
        <v>2.5972222222222234E-3</v>
      </c>
      <c r="U15" s="22">
        <f t="shared" si="2"/>
        <v>2.5972222222222234E-3</v>
      </c>
      <c r="V15" s="22">
        <v>2.5173611111111113E-3</v>
      </c>
      <c r="W15" s="22">
        <f t="shared" si="3"/>
        <v>5.1145833333333347E-3</v>
      </c>
      <c r="X15" s="23">
        <f t="shared" si="4"/>
        <v>9</v>
      </c>
    </row>
    <row r="16" spans="1:24" s="17" customFormat="1" ht="19.899999999999999" customHeight="1" x14ac:dyDescent="0.2">
      <c r="B16" s="18">
        <v>4</v>
      </c>
      <c r="C16" s="26" t="s">
        <v>14</v>
      </c>
      <c r="D16" s="24">
        <v>2.1793981481481482E-3</v>
      </c>
      <c r="E16" s="28">
        <v>0</v>
      </c>
      <c r="F16" s="28">
        <v>0</v>
      </c>
      <c r="G16" s="28">
        <v>50</v>
      </c>
      <c r="H16" s="28">
        <v>0</v>
      </c>
      <c r="I16" s="28">
        <v>0</v>
      </c>
      <c r="J16" s="28">
        <v>0</v>
      </c>
      <c r="K16" s="20">
        <f t="shared" si="0"/>
        <v>2.7581018518518532E-3</v>
      </c>
      <c r="L16" s="21"/>
      <c r="M16" s="24">
        <v>1.914351851851852E-3</v>
      </c>
      <c r="N16" s="28">
        <v>0</v>
      </c>
      <c r="O16" s="28">
        <v>50</v>
      </c>
      <c r="P16" s="28">
        <v>0</v>
      </c>
      <c r="Q16" s="28">
        <v>0</v>
      </c>
      <c r="R16" s="28">
        <v>0</v>
      </c>
      <c r="S16" s="28">
        <v>5</v>
      </c>
      <c r="T16" s="20">
        <f t="shared" si="1"/>
        <v>2.5509259259259274E-3</v>
      </c>
      <c r="U16" s="22">
        <f t="shared" si="2"/>
        <v>2.5509259259259274E-3</v>
      </c>
      <c r="V16" s="22">
        <v>2.6203703703703706E-3</v>
      </c>
      <c r="W16" s="22">
        <f t="shared" si="3"/>
        <v>5.171296296296298E-3</v>
      </c>
      <c r="X16" s="23">
        <f t="shared" si="4"/>
        <v>10</v>
      </c>
    </row>
    <row r="17" spans="11:11" x14ac:dyDescent="0.2">
      <c r="K17" s="13"/>
    </row>
  </sheetData>
  <sortState ref="B7:X16">
    <sortCondition ref="X7:X16"/>
  </sortState>
  <mergeCells count="3">
    <mergeCell ref="A1:X1"/>
    <mergeCell ref="E5:J5"/>
    <mergeCell ref="N5:S5"/>
  </mergeCells>
  <dataValidations count="1">
    <dataValidation type="list" allowBlank="1" showInputMessage="1" showErrorMessage="1" sqref="N7:S16 E7:J16">
      <formula1>"0,5,50"</formula1>
    </dataValidation>
  </dataValidations>
  <pageMargins left="0.19685039370078741" right="0.19685039370078741" top="0.27559055118110237" bottom="0.27559055118110237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abSelected="1" workbookViewId="0">
      <selection activeCell="D3" sqref="D3"/>
    </sheetView>
  </sheetViews>
  <sheetFormatPr defaultColWidth="9.140625" defaultRowHeight="12.75" x14ac:dyDescent="0.2"/>
  <cols>
    <col min="1" max="1" width="1.85546875" style="1" customWidth="1"/>
    <col min="2" max="2" width="8.42578125" style="1" customWidth="1"/>
    <col min="3" max="3" width="11.7109375" style="1" bestFit="1" customWidth="1"/>
    <col min="4" max="4" width="11.42578125" style="1" customWidth="1"/>
    <col min="5" max="10" width="4.28515625" style="1" customWidth="1"/>
    <col min="11" max="11" width="9.42578125" style="1" customWidth="1"/>
    <col min="12" max="12" width="2.7109375" style="1" customWidth="1"/>
    <col min="13" max="13" width="9.140625" style="1"/>
    <col min="14" max="19" width="4.28515625" style="1" customWidth="1"/>
    <col min="20" max="23" width="9.140625" style="1"/>
    <col min="24" max="24" width="8.42578125" style="1" customWidth="1"/>
    <col min="25" max="16384" width="9.140625" style="1"/>
  </cols>
  <sheetData>
    <row r="1" spans="1:24" ht="15.75" x14ac:dyDescent="0.2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x14ac:dyDescent="0.2">
      <c r="B2" s="1" t="s">
        <v>11</v>
      </c>
      <c r="D2" s="1" t="s">
        <v>10</v>
      </c>
    </row>
    <row r="3" spans="1:24" ht="15" x14ac:dyDescent="0.2">
      <c r="B3" s="1" t="s">
        <v>9</v>
      </c>
      <c r="D3" s="31">
        <f ca="1">TODAY()</f>
        <v>41805</v>
      </c>
      <c r="K3" s="11"/>
    </row>
    <row r="4" spans="1:24" ht="12" customHeight="1" x14ac:dyDescent="0.2">
      <c r="B4" s="12"/>
      <c r="C4" s="12"/>
      <c r="D4" s="12"/>
    </row>
    <row r="5" spans="1:24" x14ac:dyDescent="0.2">
      <c r="B5" s="14">
        <v>1.1574074074074101E-5</v>
      </c>
      <c r="C5" s="10"/>
      <c r="D5" s="10" t="s">
        <v>8</v>
      </c>
      <c r="E5" s="33" t="s">
        <v>12</v>
      </c>
      <c r="F5" s="34"/>
      <c r="G5" s="34"/>
      <c r="H5" s="34"/>
      <c r="I5" s="34"/>
      <c r="J5" s="34"/>
      <c r="M5" s="10" t="s">
        <v>7</v>
      </c>
      <c r="N5" s="33" t="s">
        <v>12</v>
      </c>
      <c r="O5" s="34"/>
      <c r="P5" s="34"/>
      <c r="Q5" s="34"/>
      <c r="R5" s="34"/>
      <c r="S5" s="34"/>
    </row>
    <row r="6" spans="1:24" ht="29.25" customHeight="1" x14ac:dyDescent="0.25">
      <c r="B6" s="9" t="s">
        <v>6</v>
      </c>
      <c r="C6" s="8" t="s">
        <v>5</v>
      </c>
      <c r="D6" s="8" t="s">
        <v>4</v>
      </c>
      <c r="E6" s="8">
        <v>1</v>
      </c>
      <c r="F6" s="8">
        <v>2</v>
      </c>
      <c r="G6" s="8">
        <v>3</v>
      </c>
      <c r="H6" s="8">
        <v>4</v>
      </c>
      <c r="I6" s="8">
        <v>5</v>
      </c>
      <c r="J6" s="8">
        <v>6</v>
      </c>
      <c r="K6" s="8" t="s">
        <v>3</v>
      </c>
      <c r="M6" s="8" t="s">
        <v>4</v>
      </c>
      <c r="N6" s="8">
        <v>1</v>
      </c>
      <c r="O6" s="8">
        <v>2</v>
      </c>
      <c r="P6" s="8">
        <v>3</v>
      </c>
      <c r="Q6" s="8">
        <v>4</v>
      </c>
      <c r="R6" s="8">
        <v>5</v>
      </c>
      <c r="S6" s="8">
        <v>6</v>
      </c>
      <c r="T6" s="8" t="s">
        <v>3</v>
      </c>
      <c r="U6" s="8" t="s">
        <v>2</v>
      </c>
      <c r="V6" s="8" t="s">
        <v>17</v>
      </c>
      <c r="W6" s="8" t="s">
        <v>3</v>
      </c>
      <c r="X6" s="8" t="s">
        <v>1</v>
      </c>
    </row>
    <row r="7" spans="1:24" ht="18" customHeight="1" x14ac:dyDescent="0.25">
      <c r="B7" s="15">
        <v>4</v>
      </c>
      <c r="C7" s="27" t="s">
        <v>16</v>
      </c>
      <c r="D7" s="7">
        <v>1.5416666666666669E-3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16">
        <f>IF(T(D7)="",D7+(SUM(E7:J7))*0.0000115740740740741,T(D7))</f>
        <v>1.5416666666666669E-3</v>
      </c>
      <c r="L7" s="6"/>
      <c r="M7" s="7" t="s">
        <v>18</v>
      </c>
      <c r="N7" s="29"/>
      <c r="O7" s="29"/>
      <c r="P7" s="29"/>
      <c r="Q7" s="29"/>
      <c r="R7" s="29"/>
      <c r="S7" s="29"/>
      <c r="T7" s="16" t="str">
        <f>IF(T(M7)="",M7+(SUM(Q7:S7))*0.0000115740740740741,T(M7))</f>
        <v>xxx</v>
      </c>
      <c r="U7" s="3">
        <f>MIN(T7,K7)</f>
        <v>1.5416666666666669E-3</v>
      </c>
      <c r="V7" s="3">
        <v>1.8865740740740742E-3</v>
      </c>
      <c r="W7" s="3">
        <f>U7+V7</f>
        <v>3.4282407407407412E-3</v>
      </c>
      <c r="X7" s="2">
        <f>RANK(W7,$W$7:$W$11,1)</f>
        <v>1</v>
      </c>
    </row>
    <row r="8" spans="1:24" ht="18" customHeight="1" x14ac:dyDescent="0.25">
      <c r="B8" s="15">
        <v>3</v>
      </c>
      <c r="C8" s="27" t="s">
        <v>15</v>
      </c>
      <c r="D8" s="7">
        <v>1.765046296296296E-3</v>
      </c>
      <c r="E8" s="29">
        <v>0</v>
      </c>
      <c r="F8" s="29">
        <v>0</v>
      </c>
      <c r="G8" s="29">
        <v>50</v>
      </c>
      <c r="H8" s="29">
        <v>0</v>
      </c>
      <c r="I8" s="29">
        <v>0</v>
      </c>
      <c r="J8" s="29">
        <v>0</v>
      </c>
      <c r="K8" s="16">
        <f>IF(T(D8)="",D8+(SUM(E8:J8))*0.0000115740740740741,T(D8))</f>
        <v>2.3437500000000012E-3</v>
      </c>
      <c r="L8" s="6"/>
      <c r="M8" s="5">
        <v>1.7997685185185185E-3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4">
        <f>IF(T(M8)="",M8+(SUM(Q8:S8))*0.0000115740740740741,T(M8))</f>
        <v>1.7997685185185185E-3</v>
      </c>
      <c r="U8" s="3">
        <f>MIN(T8,K8)</f>
        <v>1.7997685185185185E-3</v>
      </c>
      <c r="V8" s="3">
        <v>2.0173611111111108E-3</v>
      </c>
      <c r="W8" s="3">
        <f>U8+V8</f>
        <v>3.8171296296296295E-3</v>
      </c>
      <c r="X8" s="2">
        <f>RANK(W8,$W$7:$W$11,1)</f>
        <v>2</v>
      </c>
    </row>
    <row r="9" spans="1:24" ht="18" customHeight="1" x14ac:dyDescent="0.25">
      <c r="B9" s="15">
        <v>1</v>
      </c>
      <c r="C9" s="27" t="s">
        <v>13</v>
      </c>
      <c r="D9" s="7" t="s">
        <v>0</v>
      </c>
      <c r="E9" s="29">
        <v>0</v>
      </c>
      <c r="F9" s="29">
        <v>0</v>
      </c>
      <c r="G9" s="29">
        <v>5</v>
      </c>
      <c r="H9" s="29">
        <v>0</v>
      </c>
      <c r="I9" s="29">
        <v>5</v>
      </c>
      <c r="J9" s="29">
        <v>0</v>
      </c>
      <c r="K9" s="16" t="str">
        <f>IF(T(D9)="",D9+(SUM(E9:J9))*0.0000115740740740741,T(D9))</f>
        <v>dnf</v>
      </c>
      <c r="L9" s="6"/>
      <c r="M9" s="5">
        <v>1.6863425925925926E-3</v>
      </c>
      <c r="N9" s="29">
        <v>0</v>
      </c>
      <c r="O9" s="29">
        <v>0</v>
      </c>
      <c r="P9" s="29">
        <v>5</v>
      </c>
      <c r="Q9" s="29">
        <v>0</v>
      </c>
      <c r="R9" s="29">
        <v>0</v>
      </c>
      <c r="S9" s="29">
        <v>0</v>
      </c>
      <c r="T9" s="4">
        <f>IF(T(M9)="",M9+(SUM(Q9:S9))*0.0000115740740740741,T(M9))</f>
        <v>1.6863425925925926E-3</v>
      </c>
      <c r="U9" s="3">
        <f>MIN(T9,K9)</f>
        <v>1.6863425925925926E-3</v>
      </c>
      <c r="V9" s="3">
        <v>2.3460648148148151E-3</v>
      </c>
      <c r="W9" s="3">
        <f>U9+V9</f>
        <v>4.0324074074074082E-3</v>
      </c>
      <c r="X9" s="2">
        <f>RANK(W9,$W$7:$W$11,1)</f>
        <v>3</v>
      </c>
    </row>
    <row r="10" spans="1:24" ht="18" customHeight="1" x14ac:dyDescent="0.25">
      <c r="B10" s="15">
        <v>5</v>
      </c>
      <c r="C10" s="27" t="s">
        <v>22</v>
      </c>
      <c r="D10" s="7" t="s">
        <v>0</v>
      </c>
      <c r="E10" s="29">
        <v>0</v>
      </c>
      <c r="F10" s="29">
        <v>0</v>
      </c>
      <c r="G10" s="29">
        <v>50</v>
      </c>
      <c r="H10" s="29"/>
      <c r="I10" s="29"/>
      <c r="J10" s="29"/>
      <c r="K10" s="16" t="str">
        <f>IF(T(D10)="",D10+(SUM(E10:J10))*0.0000115740740740741,T(D10))</f>
        <v>dnf</v>
      </c>
      <c r="L10" s="6"/>
      <c r="M10" s="5">
        <v>2.003472222222222E-3</v>
      </c>
      <c r="N10" s="29">
        <v>0</v>
      </c>
      <c r="O10" s="29">
        <v>0</v>
      </c>
      <c r="P10" s="29">
        <v>50</v>
      </c>
      <c r="Q10" s="29">
        <v>0</v>
      </c>
      <c r="R10" s="29">
        <v>0</v>
      </c>
      <c r="S10" s="29">
        <v>5</v>
      </c>
      <c r="T10" s="4">
        <f>IF(T(M10)="",M10+(SUM(Q10:S10))*0.0000115740740740741,T(M10))</f>
        <v>2.0613425925925925E-3</v>
      </c>
      <c r="U10" s="3">
        <f>MIN(T10,K10)</f>
        <v>2.0613425925925925E-3</v>
      </c>
      <c r="V10" s="3">
        <v>2.1319444444444446E-3</v>
      </c>
      <c r="W10" s="3">
        <f>U10+V10</f>
        <v>4.193287037037037E-3</v>
      </c>
      <c r="X10" s="2">
        <f>RANK(W10,$W$7:$W$11,1)</f>
        <v>4</v>
      </c>
    </row>
    <row r="11" spans="1:24" ht="18" customHeight="1" x14ac:dyDescent="0.25">
      <c r="B11" s="15">
        <v>2</v>
      </c>
      <c r="C11" s="27" t="s">
        <v>14</v>
      </c>
      <c r="D11" s="7">
        <v>1.935185185185185E-3</v>
      </c>
      <c r="E11" s="29">
        <v>0</v>
      </c>
      <c r="F11" s="29">
        <v>50</v>
      </c>
      <c r="G11" s="29">
        <v>50</v>
      </c>
      <c r="H11" s="29">
        <v>50</v>
      </c>
      <c r="I11" s="29">
        <v>50</v>
      </c>
      <c r="J11" s="29">
        <v>5</v>
      </c>
      <c r="K11" s="16">
        <f>IF(T(D11)="",D11+(SUM(E11:J11))*0.0000115740740740741,T(D11))</f>
        <v>4.307870370370376E-3</v>
      </c>
      <c r="L11" s="6"/>
      <c r="M11" s="5">
        <v>1.7858796296296297E-3</v>
      </c>
      <c r="N11" s="29">
        <v>0</v>
      </c>
      <c r="O11" s="29">
        <v>50</v>
      </c>
      <c r="P11" s="29">
        <v>5</v>
      </c>
      <c r="Q11" s="29">
        <v>0</v>
      </c>
      <c r="R11" s="29">
        <v>5</v>
      </c>
      <c r="S11" s="29">
        <v>0</v>
      </c>
      <c r="T11" s="4">
        <f>IF(T(M11)="",M11+(SUM(Q11:S11))*0.0000115740740740741,T(M11))</f>
        <v>1.8437500000000001E-3</v>
      </c>
      <c r="U11" s="3">
        <f>MIN(T11,K11)</f>
        <v>1.8437500000000001E-3</v>
      </c>
      <c r="V11" s="3">
        <v>2.5173611111111113E-3</v>
      </c>
      <c r="W11" s="3">
        <f>U11+V11</f>
        <v>4.3611111111111116E-3</v>
      </c>
      <c r="X11" s="2">
        <f>RANK(W11,$W$7:$W$11,1)</f>
        <v>5</v>
      </c>
    </row>
    <row r="12" spans="1:24" x14ac:dyDescent="0.2">
      <c r="K12" s="13"/>
    </row>
  </sheetData>
  <sortState ref="B7:X11">
    <sortCondition ref="X7:X11"/>
  </sortState>
  <mergeCells count="3">
    <mergeCell ref="E5:J5"/>
    <mergeCell ref="A1:X1"/>
    <mergeCell ref="N5:S5"/>
  </mergeCells>
  <dataValidations count="1">
    <dataValidation type="list" allowBlank="1" showInputMessage="1" showErrorMessage="1" sqref="E7:J11 Q7:S11">
      <formula1>"0,5,50"</formula1>
    </dataValidation>
  </dataValidations>
  <pageMargins left="0.19685039370078741" right="0.19685039370078741" top="0.27559055118110237" bottom="0.2755905511811023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R4</vt:lpstr>
      <vt:lpstr>R6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Hajek</cp:lastModifiedBy>
  <cp:lastPrinted>2014-06-14T11:11:58Z</cp:lastPrinted>
  <dcterms:created xsi:type="dcterms:W3CDTF">2014-06-12T10:12:03Z</dcterms:created>
  <dcterms:modified xsi:type="dcterms:W3CDTF">2014-06-15T08:57:29Z</dcterms:modified>
</cp:coreProperties>
</file>