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celke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<sst xmlns="http://schemas.openxmlformats.org/spreadsheetml/2006/main" count="36" uniqueCount="30">
  <si>
    <t xml:space="preserve">42. mistrovství České republiky v požárním sportu družstev HZS ČR </t>
  </si>
  <si>
    <t>Mladá Boleslav 23. - 25. srpen 2013</t>
  </si>
  <si>
    <t>Celkové pořadí družstev</t>
  </si>
  <si>
    <t>100m</t>
  </si>
  <si>
    <t>věž</t>
  </si>
  <si>
    <t>štafeta</t>
  </si>
  <si>
    <t>útok</t>
  </si>
  <si>
    <t>celkem</t>
  </si>
  <si>
    <t>pořadí</t>
  </si>
  <si>
    <t>st.č</t>
  </si>
  <si>
    <t>družstvo</t>
  </si>
  <si>
    <t>čas</t>
  </si>
  <si>
    <t>body</t>
  </si>
  <si>
    <t>bodů</t>
  </si>
  <si>
    <t>koef</t>
  </si>
  <si>
    <t>HZS Moravskoslezského kraje</t>
  </si>
  <si>
    <t>HZS Plzeňského kraje</t>
  </si>
  <si>
    <t>HZS kraje Vysočina</t>
  </si>
  <si>
    <t>HZS Královéhradeckého kraje</t>
  </si>
  <si>
    <t>HZS Zlínského kraje</t>
  </si>
  <si>
    <t>HZS hlavního města Prahy</t>
  </si>
  <si>
    <t>HZS Středočeského kraje</t>
  </si>
  <si>
    <t>HZS Ústeckého kraje</t>
  </si>
  <si>
    <t>HZS Jihočeského kraje</t>
  </si>
  <si>
    <t>HZS Olomouckého kraje</t>
  </si>
  <si>
    <t>HZS Jihomoravského kraje</t>
  </si>
  <si>
    <t>HZS podniku SŽDC s.o</t>
  </si>
  <si>
    <t>HZS Pardubického kraje</t>
  </si>
  <si>
    <t>HZS Karlovarského kraje</t>
  </si>
  <si>
    <t>HZS Libereckého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</si>
</sst>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2" fontId="38" fillId="0" borderId="18" xfId="0" applyNumberFormat="1" applyFont="1" applyBorder="1" applyAlignment="1">
      <alignment horizontal="center"/>
    </xf>
    <xf numFmtId="0" fontId="38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2" fontId="38" fillId="0" borderId="21" xfId="0" applyNumberFormat="1" applyFont="1" applyBorder="1" applyAlignment="1">
      <alignment horizontal="center"/>
    </xf>
    <xf numFmtId="0" fontId="38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38" fillId="0" borderId="25" xfId="0" applyNumberFormat="1" applyFont="1" applyBorder="1" applyAlignment="1">
      <alignment horizontal="center"/>
    </xf>
    <xf numFmtId="0" fontId="38" fillId="0" borderId="2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ch\Disk%20Google\hasi&#269;i%20Neplachovice\sout&#283;&#382;e%20hzs\mcr\m&#269;r%202013\prof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věž"/>
      <sheetName val="100m"/>
      <sheetName val="100m-d"/>
      <sheetName val="věž-d"/>
      <sheetName val="dvojboj"/>
      <sheetName val="Vvěž"/>
      <sheetName val="V100m"/>
      <sheetName val="Vdvojboj"/>
      <sheetName val="věžproSF"/>
      <sheetName val="100mproSF"/>
      <sheetName val="věžSF"/>
      <sheetName val="100mSF"/>
      <sheetName val="štafeta"/>
      <sheetName val="štafetaD"/>
      <sheetName val="útok"/>
      <sheetName val="!celkem!"/>
    </sheetNames>
    <sheetDataSet>
      <sheetData sheetId="4">
        <row r="6">
          <cell r="O6">
            <v>3</v>
          </cell>
          <cell r="P6">
            <v>101.76999999999998</v>
          </cell>
        </row>
        <row r="7">
          <cell r="O7">
            <v>6</v>
          </cell>
          <cell r="P7">
            <v>104.28</v>
          </cell>
        </row>
        <row r="8">
          <cell r="O8">
            <v>2</v>
          </cell>
          <cell r="P8">
            <v>100.49</v>
          </cell>
        </row>
        <row r="9">
          <cell r="O9">
            <v>13</v>
          </cell>
          <cell r="P9">
            <v>115.10999999999999</v>
          </cell>
        </row>
        <row r="10">
          <cell r="O10">
            <v>8</v>
          </cell>
          <cell r="P10">
            <v>105.84</v>
          </cell>
        </row>
        <row r="11">
          <cell r="O11">
            <v>11</v>
          </cell>
          <cell r="P11">
            <v>108.88</v>
          </cell>
        </row>
        <row r="12">
          <cell r="O12">
            <v>1</v>
          </cell>
          <cell r="P12">
            <v>97.50999999999999</v>
          </cell>
        </row>
        <row r="13">
          <cell r="O13">
            <v>5</v>
          </cell>
          <cell r="P13">
            <v>102.38</v>
          </cell>
        </row>
        <row r="14">
          <cell r="O14">
            <v>14</v>
          </cell>
          <cell r="P14">
            <v>115.77999999999999</v>
          </cell>
        </row>
        <row r="15">
          <cell r="O15">
            <v>12</v>
          </cell>
          <cell r="P15">
            <v>109.07000000000001</v>
          </cell>
        </row>
        <row r="16">
          <cell r="O16">
            <v>4</v>
          </cell>
          <cell r="P16">
            <v>101.78999999999999</v>
          </cell>
        </row>
        <row r="17">
          <cell r="O17">
            <v>15</v>
          </cell>
          <cell r="P17">
            <v>118.35</v>
          </cell>
        </row>
        <row r="18">
          <cell r="O18">
            <v>10</v>
          </cell>
          <cell r="P18">
            <v>107.21</v>
          </cell>
        </row>
        <row r="19">
          <cell r="O19">
            <v>9</v>
          </cell>
          <cell r="P19">
            <v>106.38</v>
          </cell>
        </row>
        <row r="20">
          <cell r="O20">
            <v>7</v>
          </cell>
          <cell r="P20">
            <v>105.33</v>
          </cell>
        </row>
      </sheetData>
      <sheetData sheetId="5">
        <row r="6">
          <cell r="O6">
            <v>3</v>
          </cell>
          <cell r="P6">
            <v>89.71000000000001</v>
          </cell>
        </row>
        <row r="7">
          <cell r="O7">
            <v>11</v>
          </cell>
          <cell r="P7">
            <v>99.46</v>
          </cell>
        </row>
        <row r="8">
          <cell r="O8">
            <v>2</v>
          </cell>
          <cell r="P8">
            <v>89.56</v>
          </cell>
        </row>
        <row r="9">
          <cell r="O9">
            <v>13</v>
          </cell>
          <cell r="P9">
            <v>104.91000000000001</v>
          </cell>
        </row>
        <row r="10">
          <cell r="O10">
            <v>10</v>
          </cell>
          <cell r="P10">
            <v>96.59</v>
          </cell>
        </row>
        <row r="11">
          <cell r="O11">
            <v>9</v>
          </cell>
          <cell r="P11">
            <v>96.07000000000001</v>
          </cell>
        </row>
        <row r="12">
          <cell r="O12">
            <v>1</v>
          </cell>
          <cell r="P12">
            <v>86.1</v>
          </cell>
        </row>
        <row r="13">
          <cell r="O13">
            <v>4</v>
          </cell>
          <cell r="P13">
            <v>92.24000000000001</v>
          </cell>
        </row>
        <row r="14">
          <cell r="O14">
            <v>15</v>
          </cell>
          <cell r="P14">
            <v>118.95999999999998</v>
          </cell>
        </row>
        <row r="15">
          <cell r="O15">
            <v>12</v>
          </cell>
          <cell r="P15">
            <v>102.97</v>
          </cell>
        </row>
        <row r="16">
          <cell r="O16">
            <v>5</v>
          </cell>
          <cell r="P16">
            <v>93.15</v>
          </cell>
        </row>
        <row r="17">
          <cell r="O17">
            <v>14</v>
          </cell>
          <cell r="P17">
            <v>113.88</v>
          </cell>
        </row>
        <row r="18">
          <cell r="O18">
            <v>6</v>
          </cell>
          <cell r="P18">
            <v>94.19</v>
          </cell>
        </row>
        <row r="19">
          <cell r="O19">
            <v>7</v>
          </cell>
          <cell r="P19">
            <v>95.48000000000002</v>
          </cell>
        </row>
        <row r="20">
          <cell r="O20">
            <v>8</v>
          </cell>
          <cell r="P20">
            <v>95.97</v>
          </cell>
        </row>
      </sheetData>
      <sheetData sheetId="15">
        <row r="4">
          <cell r="F4">
            <v>99.99</v>
          </cell>
          <cell r="M4">
            <v>15</v>
          </cell>
        </row>
        <row r="5">
          <cell r="F5">
            <v>99.99</v>
          </cell>
          <cell r="M5">
            <v>15</v>
          </cell>
        </row>
        <row r="6">
          <cell r="F6">
            <v>99.99</v>
          </cell>
          <cell r="M6">
            <v>15</v>
          </cell>
        </row>
        <row r="7">
          <cell r="F7">
            <v>99.99</v>
          </cell>
          <cell r="M7">
            <v>15</v>
          </cell>
        </row>
        <row r="8">
          <cell r="F8">
            <v>99.99</v>
          </cell>
          <cell r="M8">
            <v>15</v>
          </cell>
        </row>
        <row r="9">
          <cell r="F9">
            <v>99.99</v>
          </cell>
          <cell r="M9">
            <v>15</v>
          </cell>
        </row>
        <row r="10">
          <cell r="F10">
            <v>99.99</v>
          </cell>
          <cell r="M10">
            <v>15</v>
          </cell>
        </row>
        <row r="11">
          <cell r="F11">
            <v>99.99</v>
          </cell>
          <cell r="M11">
            <v>15</v>
          </cell>
        </row>
        <row r="12">
          <cell r="F12">
            <v>99.99</v>
          </cell>
          <cell r="M12">
            <v>15</v>
          </cell>
        </row>
        <row r="13">
          <cell r="F13">
            <v>99.99</v>
          </cell>
          <cell r="M13">
            <v>15</v>
          </cell>
        </row>
        <row r="14">
          <cell r="F14">
            <v>99.99</v>
          </cell>
          <cell r="M14">
            <v>15</v>
          </cell>
        </row>
        <row r="15">
          <cell r="F15">
            <v>99.99</v>
          </cell>
          <cell r="M15">
            <v>15</v>
          </cell>
        </row>
        <row r="16">
          <cell r="F16">
            <v>99.99</v>
          </cell>
          <cell r="M16">
            <v>15</v>
          </cell>
        </row>
        <row r="17">
          <cell r="F17">
            <v>99.99</v>
          </cell>
          <cell r="M17">
            <v>15</v>
          </cell>
        </row>
        <row r="18">
          <cell r="F18">
            <v>99.99</v>
          </cell>
          <cell r="M18">
            <v>15</v>
          </cell>
        </row>
      </sheetData>
      <sheetData sheetId="16">
        <row r="7">
          <cell r="A7">
            <v>15</v>
          </cell>
          <cell r="J7">
            <v>99.99</v>
          </cell>
        </row>
        <row r="8">
          <cell r="A8">
            <v>15</v>
          </cell>
          <cell r="J8">
            <v>99.99</v>
          </cell>
        </row>
        <row r="9">
          <cell r="A9">
            <v>15</v>
          </cell>
          <cell r="J9">
            <v>99.99</v>
          </cell>
        </row>
        <row r="10">
          <cell r="A10">
            <v>15</v>
          </cell>
          <cell r="J10">
            <v>99.99</v>
          </cell>
        </row>
        <row r="11">
          <cell r="A11">
            <v>15</v>
          </cell>
          <cell r="J11">
            <v>99.99</v>
          </cell>
        </row>
        <row r="12">
          <cell r="A12">
            <v>15</v>
          </cell>
          <cell r="J12">
            <v>99.99</v>
          </cell>
        </row>
        <row r="13">
          <cell r="A13">
            <v>15</v>
          </cell>
          <cell r="J13">
            <v>99.99</v>
          </cell>
        </row>
        <row r="14">
          <cell r="A14">
            <v>15</v>
          </cell>
          <cell r="J14">
            <v>99.99</v>
          </cell>
        </row>
        <row r="15">
          <cell r="A15">
            <v>15</v>
          </cell>
          <cell r="J15">
            <v>99.99</v>
          </cell>
        </row>
        <row r="16">
          <cell r="A16">
            <v>15</v>
          </cell>
          <cell r="J16">
            <v>99.99</v>
          </cell>
        </row>
        <row r="17">
          <cell r="A17">
            <v>15</v>
          </cell>
          <cell r="J17">
            <v>99.99</v>
          </cell>
        </row>
        <row r="18">
          <cell r="A18">
            <v>15</v>
          </cell>
          <cell r="J18">
            <v>99.99</v>
          </cell>
        </row>
        <row r="19">
          <cell r="A19">
            <v>15</v>
          </cell>
          <cell r="J19">
            <v>99.99</v>
          </cell>
        </row>
        <row r="20">
          <cell r="A20">
            <v>15</v>
          </cell>
          <cell r="J20">
            <v>99.99</v>
          </cell>
        </row>
        <row r="21">
          <cell r="A21">
            <v>15</v>
          </cell>
          <cell r="J21">
            <v>99.99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6.8515625" style="0" bestFit="1" customWidth="1"/>
    <col min="2" max="2" width="4.00390625" style="0" bestFit="1" customWidth="1"/>
    <col min="3" max="3" width="26.57421875" style="0" bestFit="1" customWidth="1"/>
    <col min="12" max="12" width="7.57421875" style="0" bestFit="1" customWidth="1"/>
    <col min="13" max="13" width="0" style="0" hidden="1" customWidth="1"/>
    <col min="14" max="14" width="11.421875" style="0" hidden="1" customWidth="1"/>
    <col min="15" max="15" width="0" style="0" hidden="1" customWidth="1"/>
  </cols>
  <sheetData>
    <row r="1" ht="15.75">
      <c r="E1" s="1" t="s">
        <v>0</v>
      </c>
    </row>
    <row r="2" ht="12.75">
      <c r="E2" s="2" t="s">
        <v>1</v>
      </c>
    </row>
    <row r="3" ht="12.75">
      <c r="E3" s="2" t="s">
        <v>2</v>
      </c>
    </row>
    <row r="4" ht="13.5" thickBot="1"/>
    <row r="5" spans="4:12" ht="13.5" thickBot="1">
      <c r="D5" s="3" t="s">
        <v>3</v>
      </c>
      <c r="E5" s="4"/>
      <c r="F5" s="3" t="s">
        <v>4</v>
      </c>
      <c r="G5" s="4"/>
      <c r="H5" s="3" t="s">
        <v>5</v>
      </c>
      <c r="I5" s="4"/>
      <c r="J5" s="3" t="s">
        <v>6</v>
      </c>
      <c r="K5" s="4"/>
      <c r="L5" s="5" t="s">
        <v>7</v>
      </c>
    </row>
    <row r="6" spans="1:14" ht="13.5" thickBot="1">
      <c r="A6" s="6" t="s">
        <v>8</v>
      </c>
      <c r="B6" s="7" t="s">
        <v>9</v>
      </c>
      <c r="C6" s="7" t="s">
        <v>10</v>
      </c>
      <c r="D6" s="8" t="s">
        <v>11</v>
      </c>
      <c r="E6" s="9" t="s">
        <v>12</v>
      </c>
      <c r="F6" s="10" t="s">
        <v>11</v>
      </c>
      <c r="G6" s="9" t="s">
        <v>12</v>
      </c>
      <c r="H6" s="10" t="s">
        <v>11</v>
      </c>
      <c r="I6" s="9" t="s">
        <v>12</v>
      </c>
      <c r="J6" s="10" t="s">
        <v>11</v>
      </c>
      <c r="K6" s="9" t="s">
        <v>12</v>
      </c>
      <c r="L6" s="7" t="s">
        <v>13</v>
      </c>
      <c r="N6" s="11" t="s">
        <v>14</v>
      </c>
    </row>
    <row r="7" spans="1:14" ht="12.75">
      <c r="A7" s="12">
        <f aca="true" t="shared" si="0" ref="A7:A21">RANK(N7,$N$7:$N$21,1)</f>
        <v>1</v>
      </c>
      <c r="B7" s="13">
        <v>7</v>
      </c>
      <c r="C7" s="14" t="s">
        <v>15</v>
      </c>
      <c r="D7" s="41">
        <f>IF(D$22=1,0,'[1]100m-d'!P12)</f>
        <v>97.50999999999999</v>
      </c>
      <c r="E7" s="42">
        <f>IF(E$22=1,0,'[1]100m-d'!O12)</f>
        <v>1</v>
      </c>
      <c r="F7" s="15">
        <f>IF(F$22=1,0,'[1]věž-d'!P12)</f>
        <v>86.1</v>
      </c>
      <c r="G7" s="16">
        <f>IF(G$22=1,0,'[1]věž-d'!O12)</f>
        <v>1</v>
      </c>
      <c r="H7" s="17">
        <f>IF($H$22=1,0,'[1]štafetaD'!F10)</f>
        <v>0</v>
      </c>
      <c r="I7" s="18">
        <f>IF($H$22=1,0,'[1]štafetaD'!M10)</f>
        <v>0</v>
      </c>
      <c r="J7" s="17">
        <f>IF($J$22=1,0,'[1]útok'!J13)</f>
        <v>0</v>
      </c>
      <c r="K7" s="18">
        <f>IF($K$22=1,0,'[1]útok'!A13)</f>
        <v>0</v>
      </c>
      <c r="L7" s="19">
        <f aca="true" t="shared" si="1" ref="L7:L21">E7+G7+I7+K7</f>
        <v>2</v>
      </c>
      <c r="N7" s="20">
        <f>L7+K7*0.01</f>
        <v>2</v>
      </c>
    </row>
    <row r="8" spans="1:14" ht="12.75">
      <c r="A8" s="21">
        <f t="shared" si="0"/>
        <v>2</v>
      </c>
      <c r="B8" s="22">
        <v>3</v>
      </c>
      <c r="C8" s="23" t="s">
        <v>16</v>
      </c>
      <c r="D8" s="43">
        <f>IF(D$22=1,0,'[1]100m-d'!P8)</f>
        <v>100.49</v>
      </c>
      <c r="E8" s="44">
        <f>IF(E$22=1,0,'[1]100m-d'!O8)</f>
        <v>2</v>
      </c>
      <c r="F8" s="24">
        <f>IF(F$22=1,0,'[1]věž-d'!P8)</f>
        <v>89.56</v>
      </c>
      <c r="G8" s="25">
        <f>IF(G$22=1,0,'[1]věž-d'!O8)</f>
        <v>2</v>
      </c>
      <c r="H8" s="26">
        <f>IF($H$22=1,0,'[1]štafetaD'!F6)</f>
        <v>0</v>
      </c>
      <c r="I8" s="27">
        <f>IF($H$22=1,0,'[1]štafetaD'!M6)</f>
        <v>0</v>
      </c>
      <c r="J8" s="26">
        <f>IF($J$22=1,0,'[1]útok'!J9)</f>
        <v>0</v>
      </c>
      <c r="K8" s="27">
        <f>IF($K$22=1,0,'[1]útok'!A9)</f>
        <v>0</v>
      </c>
      <c r="L8" s="28">
        <f t="shared" si="1"/>
        <v>4</v>
      </c>
      <c r="N8" s="20">
        <f aca="true" t="shared" si="2" ref="N8:N21">L8+K8*0.01</f>
        <v>4</v>
      </c>
    </row>
    <row r="9" spans="1:14" ht="12.75">
      <c r="A9" s="21">
        <f t="shared" si="0"/>
        <v>3</v>
      </c>
      <c r="B9" s="22">
        <v>1</v>
      </c>
      <c r="C9" s="23" t="s">
        <v>17</v>
      </c>
      <c r="D9" s="43">
        <f>IF(D$22=1,0,'[1]100m-d'!P6)</f>
        <v>101.76999999999998</v>
      </c>
      <c r="E9" s="44">
        <f>IF(E$22=1,0,'[1]100m-d'!O6)</f>
        <v>3</v>
      </c>
      <c r="F9" s="24">
        <f>IF(F$22=1,0,'[1]věž-d'!P6)</f>
        <v>89.71000000000001</v>
      </c>
      <c r="G9" s="25">
        <f>IF(G$22=1,0,'[1]věž-d'!O6)</f>
        <v>3</v>
      </c>
      <c r="H9" s="26">
        <f>IF($H$22=1,0,'[1]štafetaD'!F4)</f>
        <v>0</v>
      </c>
      <c r="I9" s="27">
        <f>IF($H$22=1,0,'[1]štafetaD'!M4)</f>
        <v>0</v>
      </c>
      <c r="J9" s="26">
        <f>IF($J$22=1,0,'[1]útok'!J7)</f>
        <v>0</v>
      </c>
      <c r="K9" s="27">
        <f>IF($K$22=1,0,'[1]útok'!A7)</f>
        <v>0</v>
      </c>
      <c r="L9" s="28">
        <f t="shared" si="1"/>
        <v>6</v>
      </c>
      <c r="N9" s="20">
        <f t="shared" si="2"/>
        <v>6</v>
      </c>
    </row>
    <row r="10" spans="1:14" ht="12.75">
      <c r="A10" s="21">
        <f t="shared" si="0"/>
        <v>4</v>
      </c>
      <c r="B10" s="22">
        <v>8</v>
      </c>
      <c r="C10" s="23" t="s">
        <v>18</v>
      </c>
      <c r="D10" s="43">
        <f>IF(D$22=1,0,'[1]100m-d'!P13)</f>
        <v>102.38</v>
      </c>
      <c r="E10" s="44">
        <f>IF(E$22=1,0,'[1]100m-d'!O13)</f>
        <v>5</v>
      </c>
      <c r="F10" s="24">
        <f>IF(F$22=1,0,'[1]věž-d'!P13)</f>
        <v>92.24000000000001</v>
      </c>
      <c r="G10" s="25">
        <f>IF(G$22=1,0,'[1]věž-d'!O13)</f>
        <v>4</v>
      </c>
      <c r="H10" s="26">
        <f>IF($H$22=1,0,'[1]štafetaD'!F11)</f>
        <v>0</v>
      </c>
      <c r="I10" s="27">
        <f>IF($H$22=1,0,'[1]štafetaD'!M11)</f>
        <v>0</v>
      </c>
      <c r="J10" s="26">
        <f>IF($J$22=1,0,'[1]útok'!J14)</f>
        <v>0</v>
      </c>
      <c r="K10" s="27">
        <f>IF($K$22=1,0,'[1]útok'!A14)</f>
        <v>0</v>
      </c>
      <c r="L10" s="28">
        <f t="shared" si="1"/>
        <v>9</v>
      </c>
      <c r="N10" s="20">
        <f t="shared" si="2"/>
        <v>9</v>
      </c>
    </row>
    <row r="11" spans="1:14" ht="12.75">
      <c r="A11" s="21">
        <f t="shared" si="0"/>
        <v>4</v>
      </c>
      <c r="B11" s="22">
        <v>11</v>
      </c>
      <c r="C11" s="23" t="s">
        <v>19</v>
      </c>
      <c r="D11" s="43">
        <f>IF(D$22=1,0,'[1]100m-d'!P16)</f>
        <v>101.78999999999999</v>
      </c>
      <c r="E11" s="44">
        <f>IF(E$22=1,0,'[1]100m-d'!O16)</f>
        <v>4</v>
      </c>
      <c r="F11" s="24">
        <f>IF(F$22=1,0,'[1]věž-d'!P16)</f>
        <v>93.15</v>
      </c>
      <c r="G11" s="25">
        <f>IF(G$22=1,0,'[1]věž-d'!O16)</f>
        <v>5</v>
      </c>
      <c r="H11" s="26">
        <f>IF($H$22=1,0,'[1]štafetaD'!F14)</f>
        <v>0</v>
      </c>
      <c r="I11" s="27">
        <f>IF($H$22=1,0,'[1]štafetaD'!M14)</f>
        <v>0</v>
      </c>
      <c r="J11" s="26">
        <f>IF($J$22=1,0,'[1]útok'!J17)</f>
        <v>0</v>
      </c>
      <c r="K11" s="27">
        <f>IF($K$22=1,0,'[1]útok'!A17)</f>
        <v>0</v>
      </c>
      <c r="L11" s="28">
        <f t="shared" si="1"/>
        <v>9</v>
      </c>
      <c r="N11" s="20">
        <f t="shared" si="2"/>
        <v>9</v>
      </c>
    </row>
    <row r="12" spans="1:14" ht="12.75">
      <c r="A12" s="21">
        <f t="shared" si="0"/>
        <v>6</v>
      </c>
      <c r="B12" s="22">
        <v>15</v>
      </c>
      <c r="C12" s="23" t="s">
        <v>22</v>
      </c>
      <c r="D12" s="43">
        <f>IF(D$22=1,0,'[1]100m-d'!P20)</f>
        <v>105.33</v>
      </c>
      <c r="E12" s="44">
        <f>IF(E$22=1,0,'[1]100m-d'!O20)</f>
        <v>7</v>
      </c>
      <c r="F12" s="24">
        <f>IF(F$22=1,0,'[1]věž-d'!P20)</f>
        <v>95.97</v>
      </c>
      <c r="G12" s="25">
        <f>IF(G$22=1,0,'[1]věž-d'!O20)</f>
        <v>8</v>
      </c>
      <c r="H12" s="26">
        <f>IF($H$22=1,0,'[1]štafetaD'!F18)</f>
        <v>0</v>
      </c>
      <c r="I12" s="27">
        <f>IF($H$22=1,0,'[1]štafetaD'!M18)</f>
        <v>0</v>
      </c>
      <c r="J12" s="26">
        <f>IF($J$22=1,0,'[1]útok'!J21)</f>
        <v>0</v>
      </c>
      <c r="K12" s="27">
        <f>IF($K$22=1,0,'[1]útok'!A21)</f>
        <v>0</v>
      </c>
      <c r="L12" s="28">
        <f t="shared" si="1"/>
        <v>15</v>
      </c>
      <c r="N12" s="20">
        <f t="shared" si="2"/>
        <v>15</v>
      </c>
    </row>
    <row r="13" spans="1:14" ht="12.75">
      <c r="A13" s="21">
        <f t="shared" si="0"/>
        <v>7</v>
      </c>
      <c r="B13" s="22">
        <v>13</v>
      </c>
      <c r="C13" s="23" t="s">
        <v>20</v>
      </c>
      <c r="D13" s="43">
        <f>IF(D$22=1,0,'[1]100m-d'!P18)</f>
        <v>107.21</v>
      </c>
      <c r="E13" s="44">
        <f>IF(E$22=1,0,'[1]100m-d'!O18)</f>
        <v>10</v>
      </c>
      <c r="F13" s="24">
        <f>IF(F$22=1,0,'[1]věž-d'!P18)</f>
        <v>94.19</v>
      </c>
      <c r="G13" s="25">
        <f>IF(G$22=1,0,'[1]věž-d'!O18)</f>
        <v>6</v>
      </c>
      <c r="H13" s="26">
        <f>IF($H$22=1,0,'[1]štafetaD'!F16)</f>
        <v>0</v>
      </c>
      <c r="I13" s="27">
        <f>IF($H$22=1,0,'[1]štafetaD'!M16)</f>
        <v>0</v>
      </c>
      <c r="J13" s="26">
        <f>IF($J$22=1,0,'[1]útok'!J19)</f>
        <v>0</v>
      </c>
      <c r="K13" s="27">
        <f>IF($K$22=1,0,'[1]útok'!A19)</f>
        <v>0</v>
      </c>
      <c r="L13" s="28">
        <f t="shared" si="1"/>
        <v>16</v>
      </c>
      <c r="N13" s="20">
        <f t="shared" si="2"/>
        <v>16</v>
      </c>
    </row>
    <row r="14" spans="1:14" ht="12.75">
      <c r="A14" s="21">
        <f t="shared" si="0"/>
        <v>7</v>
      </c>
      <c r="B14" s="22">
        <v>14</v>
      </c>
      <c r="C14" s="23" t="s">
        <v>21</v>
      </c>
      <c r="D14" s="43">
        <f>IF(D$22=1,0,'[1]100m-d'!P19)</f>
        <v>106.38</v>
      </c>
      <c r="E14" s="44">
        <f>IF(E$22=1,0,'[1]100m-d'!O19)</f>
        <v>9</v>
      </c>
      <c r="F14" s="24">
        <f>IF(F$22=1,0,'[1]věž-d'!P19)</f>
        <v>95.48000000000002</v>
      </c>
      <c r="G14" s="25">
        <f>IF(G$22=1,0,'[1]věž-d'!O19)</f>
        <v>7</v>
      </c>
      <c r="H14" s="26">
        <f>IF($H$22=1,0,'[1]štafetaD'!F17)</f>
        <v>0</v>
      </c>
      <c r="I14" s="27">
        <f>IF($H$22=1,0,'[1]štafetaD'!M17)</f>
        <v>0</v>
      </c>
      <c r="J14" s="26">
        <f>IF($J$22=1,0,'[1]útok'!J20)</f>
        <v>0</v>
      </c>
      <c r="K14" s="27">
        <f>IF($K$22=1,0,'[1]útok'!A20)</f>
        <v>0</v>
      </c>
      <c r="L14" s="28">
        <f t="shared" si="1"/>
        <v>16</v>
      </c>
      <c r="N14" s="20">
        <f t="shared" si="2"/>
        <v>16</v>
      </c>
    </row>
    <row r="15" spans="1:14" ht="12.75">
      <c r="A15" s="21">
        <f t="shared" si="0"/>
        <v>9</v>
      </c>
      <c r="B15" s="22">
        <v>2</v>
      </c>
      <c r="C15" s="23" t="s">
        <v>25</v>
      </c>
      <c r="D15" s="43">
        <f>IF(D$22=1,0,'[1]100m-d'!P7)</f>
        <v>104.28</v>
      </c>
      <c r="E15" s="44">
        <f>IF(E$22=1,0,'[1]100m-d'!O7)</f>
        <v>6</v>
      </c>
      <c r="F15" s="24">
        <f>IF(F$22=1,0,'[1]věž-d'!P7)</f>
        <v>99.46</v>
      </c>
      <c r="G15" s="25">
        <f>IF(G$22=1,0,'[1]věž-d'!O7)</f>
        <v>11</v>
      </c>
      <c r="H15" s="26">
        <f>IF($H$22=1,0,'[1]štafetaD'!F5)</f>
        <v>0</v>
      </c>
      <c r="I15" s="27">
        <f>IF($H$22=1,0,'[1]štafetaD'!M5)</f>
        <v>0</v>
      </c>
      <c r="J15" s="26">
        <f>IF($J$22=1,0,'[1]útok'!J8)</f>
        <v>0</v>
      </c>
      <c r="K15" s="27">
        <f>IF($K$22=1,0,'[1]útok'!A8)</f>
        <v>0</v>
      </c>
      <c r="L15" s="28">
        <f t="shared" si="1"/>
        <v>17</v>
      </c>
      <c r="N15" s="20">
        <f t="shared" si="2"/>
        <v>17</v>
      </c>
    </row>
    <row r="16" spans="1:14" ht="12.75">
      <c r="A16" s="21">
        <f t="shared" si="0"/>
        <v>10</v>
      </c>
      <c r="B16" s="22">
        <v>5</v>
      </c>
      <c r="C16" s="23" t="s">
        <v>24</v>
      </c>
      <c r="D16" s="43">
        <f>IF(D$22=1,0,'[1]100m-d'!P10)</f>
        <v>105.84</v>
      </c>
      <c r="E16" s="44">
        <f>IF(E$22=1,0,'[1]100m-d'!O10)</f>
        <v>8</v>
      </c>
      <c r="F16" s="24">
        <f>IF(F$22=1,0,'[1]věž-d'!P10)</f>
        <v>96.59</v>
      </c>
      <c r="G16" s="25">
        <f>IF(G$22=1,0,'[1]věž-d'!O10)</f>
        <v>10</v>
      </c>
      <c r="H16" s="26">
        <f>IF($H$22=1,0,'[1]štafetaD'!F8)</f>
        <v>0</v>
      </c>
      <c r="I16" s="27">
        <f>IF($H$22=1,0,'[1]štafetaD'!M8)</f>
        <v>0</v>
      </c>
      <c r="J16" s="26">
        <f>IF($J$22=1,0,'[1]útok'!J11)</f>
        <v>0</v>
      </c>
      <c r="K16" s="27">
        <f>IF($K$22=1,0,'[1]útok'!A11)</f>
        <v>0</v>
      </c>
      <c r="L16" s="28">
        <f t="shared" si="1"/>
        <v>18</v>
      </c>
      <c r="N16" s="20">
        <f t="shared" si="2"/>
        <v>18</v>
      </c>
    </row>
    <row r="17" spans="1:14" ht="12.75">
      <c r="A17" s="21">
        <f t="shared" si="0"/>
        <v>11</v>
      </c>
      <c r="B17" s="22">
        <v>6</v>
      </c>
      <c r="C17" s="23" t="s">
        <v>23</v>
      </c>
      <c r="D17" s="43">
        <f>IF(D$22=1,0,'[1]100m-d'!P11)</f>
        <v>108.88</v>
      </c>
      <c r="E17" s="44">
        <f>IF(E$22=1,0,'[1]100m-d'!O11)</f>
        <v>11</v>
      </c>
      <c r="F17" s="24">
        <f>IF(F$22=1,0,'[1]věž-d'!P11)</f>
        <v>96.07000000000001</v>
      </c>
      <c r="G17" s="25">
        <f>IF(G$22=1,0,'[1]věž-d'!O11)</f>
        <v>9</v>
      </c>
      <c r="H17" s="26">
        <f>IF($H$22=1,0,'[1]štafetaD'!F9)</f>
        <v>0</v>
      </c>
      <c r="I17" s="27">
        <f>IF($H$22=1,0,'[1]štafetaD'!M9)</f>
        <v>0</v>
      </c>
      <c r="J17" s="26">
        <f>IF($J$22=1,0,'[1]útok'!J12)</f>
        <v>0</v>
      </c>
      <c r="K17" s="27">
        <f>IF($K$22=1,0,'[1]útok'!A12)</f>
        <v>0</v>
      </c>
      <c r="L17" s="28">
        <f t="shared" si="1"/>
        <v>20</v>
      </c>
      <c r="N17" s="20">
        <f t="shared" si="2"/>
        <v>20</v>
      </c>
    </row>
    <row r="18" spans="1:14" ht="12.75">
      <c r="A18" s="21">
        <f t="shared" si="0"/>
        <v>12</v>
      </c>
      <c r="B18" s="22">
        <v>10</v>
      </c>
      <c r="C18" s="23" t="s">
        <v>26</v>
      </c>
      <c r="D18" s="43">
        <f>IF(D$22=1,0,'[1]100m-d'!P15)</f>
        <v>109.07000000000001</v>
      </c>
      <c r="E18" s="44">
        <f>IF(E$22=1,0,'[1]100m-d'!O15)</f>
        <v>12</v>
      </c>
      <c r="F18" s="24">
        <f>IF(F$22=1,0,'[1]věž-d'!P15)</f>
        <v>102.97</v>
      </c>
      <c r="G18" s="25">
        <f>IF(G$22=1,0,'[1]věž-d'!O15)</f>
        <v>12</v>
      </c>
      <c r="H18" s="26">
        <f>IF($H$22=1,0,'[1]štafetaD'!F13)</f>
        <v>0</v>
      </c>
      <c r="I18" s="27">
        <f>IF($H$22=1,0,'[1]štafetaD'!M13)</f>
        <v>0</v>
      </c>
      <c r="J18" s="26">
        <f>IF($J$22=1,0,'[1]útok'!J16)</f>
        <v>0</v>
      </c>
      <c r="K18" s="27">
        <f>IF($K$22=1,0,'[1]útok'!A16)</f>
        <v>0</v>
      </c>
      <c r="L18" s="28">
        <f t="shared" si="1"/>
        <v>24</v>
      </c>
      <c r="N18" s="20">
        <f t="shared" si="2"/>
        <v>24</v>
      </c>
    </row>
    <row r="19" spans="1:14" ht="12.75">
      <c r="A19" s="29">
        <f t="shared" si="0"/>
        <v>13</v>
      </c>
      <c r="B19" s="30">
        <v>4</v>
      </c>
      <c r="C19" s="31" t="s">
        <v>27</v>
      </c>
      <c r="D19" s="43">
        <f>IF(D$22=1,0,'[1]100m-d'!P9)</f>
        <v>115.10999999999999</v>
      </c>
      <c r="E19" s="44">
        <f>IF(E$22=1,0,'[1]100m-d'!O9)</f>
        <v>13</v>
      </c>
      <c r="F19" s="24">
        <f>IF(F$22=1,0,'[1]věž-d'!P9)</f>
        <v>104.91000000000001</v>
      </c>
      <c r="G19" s="25">
        <f>IF(G$22=1,0,'[1]věž-d'!O9)</f>
        <v>13</v>
      </c>
      <c r="H19" s="26">
        <f>IF($H$22=1,0,'[1]štafetaD'!F7)</f>
        <v>0</v>
      </c>
      <c r="I19" s="27">
        <f>IF($H$22=1,0,'[1]štafetaD'!M7)</f>
        <v>0</v>
      </c>
      <c r="J19" s="26">
        <f>IF($J$22=1,0,'[1]útok'!J10)</f>
        <v>0</v>
      </c>
      <c r="K19" s="27">
        <f>IF($K$22=1,0,'[1]útok'!A10)</f>
        <v>0</v>
      </c>
      <c r="L19" s="28">
        <f t="shared" si="1"/>
        <v>26</v>
      </c>
      <c r="N19" s="20">
        <f t="shared" si="2"/>
        <v>26</v>
      </c>
    </row>
    <row r="20" spans="1:14" ht="12.75">
      <c r="A20" s="29">
        <f t="shared" si="0"/>
        <v>14</v>
      </c>
      <c r="B20" s="30">
        <v>12</v>
      </c>
      <c r="C20" s="31" t="s">
        <v>28</v>
      </c>
      <c r="D20" s="43">
        <f>IF(D$22=1,0,'[1]100m-d'!P17)</f>
        <v>118.35</v>
      </c>
      <c r="E20" s="44">
        <f>IF(E$22=1,0,'[1]100m-d'!O17)</f>
        <v>15</v>
      </c>
      <c r="F20" s="24">
        <f>IF(F$22=1,0,'[1]věž-d'!P17)</f>
        <v>113.88</v>
      </c>
      <c r="G20" s="25">
        <f>IF(G$22=1,0,'[1]věž-d'!O17)</f>
        <v>14</v>
      </c>
      <c r="H20" s="26">
        <f>IF($H$22=1,0,'[1]štafetaD'!F15)</f>
        <v>0</v>
      </c>
      <c r="I20" s="27">
        <f>IF($H$22=1,0,'[1]štafetaD'!M15)</f>
        <v>0</v>
      </c>
      <c r="J20" s="26">
        <f>IF($J$22=1,0,'[1]útok'!J18)</f>
        <v>0</v>
      </c>
      <c r="K20" s="27">
        <f>IF($K$22=1,0,'[1]útok'!A18)</f>
        <v>0</v>
      </c>
      <c r="L20" s="28">
        <f t="shared" si="1"/>
        <v>29</v>
      </c>
      <c r="N20" s="20">
        <f t="shared" si="2"/>
        <v>29</v>
      </c>
    </row>
    <row r="21" spans="1:14" ht="13.5" thickBot="1">
      <c r="A21" s="32">
        <f t="shared" si="0"/>
        <v>14</v>
      </c>
      <c r="B21" s="33">
        <v>9</v>
      </c>
      <c r="C21" s="34" t="s">
        <v>29</v>
      </c>
      <c r="D21" s="45">
        <f>IF(D$22=1,0,'[1]100m-d'!P14)</f>
        <v>115.77999999999999</v>
      </c>
      <c r="E21" s="46">
        <f>IF(E$22=1,0,'[1]100m-d'!O14)</f>
        <v>14</v>
      </c>
      <c r="F21" s="35">
        <f>IF(F$22=1,0,'[1]věž-d'!P14)</f>
        <v>118.95999999999998</v>
      </c>
      <c r="G21" s="36">
        <f>IF(G$22=1,0,'[1]věž-d'!O14)</f>
        <v>15</v>
      </c>
      <c r="H21" s="37">
        <f>IF($H$22=1,0,'[1]štafetaD'!F12)</f>
        <v>0</v>
      </c>
      <c r="I21" s="38">
        <f>IF($H$22=1,0,'[1]štafetaD'!M12)</f>
        <v>0</v>
      </c>
      <c r="J21" s="37">
        <f>IF($J$22=1,0,'[1]útok'!J15)</f>
        <v>0</v>
      </c>
      <c r="K21" s="38">
        <f>IF($K$22=1,0,'[1]útok'!A15)</f>
        <v>0</v>
      </c>
      <c r="L21" s="39">
        <f t="shared" si="1"/>
        <v>29</v>
      </c>
      <c r="N21" s="20">
        <f t="shared" si="2"/>
        <v>29</v>
      </c>
    </row>
    <row r="22" spans="4:11" ht="12.75">
      <c r="D22" s="40"/>
      <c r="E22" s="40"/>
      <c r="F22" s="40"/>
      <c r="G22" s="40"/>
      <c r="H22" s="40">
        <v>1</v>
      </c>
      <c r="I22" s="40">
        <v>1</v>
      </c>
      <c r="J22" s="40">
        <v>1</v>
      </c>
      <c r="K22" s="40">
        <v>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Čech</dc:creator>
  <cp:keywords/>
  <dc:description/>
  <cp:lastModifiedBy>Petr Tuma</cp:lastModifiedBy>
  <cp:lastPrinted>2013-08-24T11:08:11Z</cp:lastPrinted>
  <dcterms:created xsi:type="dcterms:W3CDTF">2013-08-23T13:48:56Z</dcterms:created>
  <dcterms:modified xsi:type="dcterms:W3CDTF">2013-08-24T11:36:57Z</dcterms:modified>
  <cp:category/>
  <cp:version/>
  <cp:contentType/>
  <cp:contentStatus/>
</cp:coreProperties>
</file>