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h\Disk Google\hasiči Neplachovice\soutěže hzs\mcr\mčr 2013\výsledky\"/>
    </mc:Choice>
  </mc:AlternateContent>
  <bookViews>
    <workbookView xWindow="0" yWindow="0" windowWidth="21600" windowHeight="9735"/>
  </bookViews>
  <sheets>
    <sheet name="celkem s H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O24" i="1" s="1"/>
  <c r="L24" i="1"/>
  <c r="K24" i="1"/>
  <c r="J24" i="1"/>
  <c r="I24" i="1"/>
  <c r="F24" i="1"/>
  <c r="E24" i="1"/>
  <c r="L23" i="1"/>
  <c r="K23" i="1"/>
  <c r="J23" i="1"/>
  <c r="I23" i="1"/>
  <c r="F23" i="1"/>
  <c r="M23" i="1" s="1"/>
  <c r="O23" i="1" s="1"/>
  <c r="E23" i="1"/>
  <c r="M22" i="1"/>
  <c r="O22" i="1" s="1"/>
  <c r="L22" i="1"/>
  <c r="K22" i="1"/>
  <c r="J22" i="1"/>
  <c r="I22" i="1"/>
  <c r="F22" i="1"/>
  <c r="E22" i="1"/>
  <c r="L21" i="1"/>
  <c r="K21" i="1"/>
  <c r="J21" i="1"/>
  <c r="I21" i="1"/>
  <c r="F21" i="1"/>
  <c r="M21" i="1" s="1"/>
  <c r="O21" i="1" s="1"/>
  <c r="E21" i="1"/>
  <c r="M20" i="1"/>
  <c r="O20" i="1" s="1"/>
  <c r="L20" i="1"/>
  <c r="K20" i="1"/>
  <c r="J20" i="1"/>
  <c r="I20" i="1"/>
  <c r="F20" i="1"/>
  <c r="E20" i="1"/>
  <c r="L19" i="1"/>
  <c r="K19" i="1"/>
  <c r="J19" i="1"/>
  <c r="I19" i="1"/>
  <c r="F19" i="1"/>
  <c r="M19" i="1" s="1"/>
  <c r="O19" i="1" s="1"/>
  <c r="E19" i="1"/>
  <c r="M18" i="1"/>
  <c r="O18" i="1" s="1"/>
  <c r="L18" i="1"/>
  <c r="K18" i="1"/>
  <c r="J18" i="1"/>
  <c r="I18" i="1"/>
  <c r="F18" i="1"/>
  <c r="E18" i="1"/>
  <c r="L17" i="1"/>
  <c r="K17" i="1"/>
  <c r="J17" i="1"/>
  <c r="I17" i="1"/>
  <c r="F17" i="1"/>
  <c r="M17" i="1" s="1"/>
  <c r="O17" i="1" s="1"/>
  <c r="E17" i="1"/>
  <c r="M16" i="1"/>
  <c r="O16" i="1" s="1"/>
  <c r="L16" i="1"/>
  <c r="K16" i="1"/>
  <c r="J16" i="1"/>
  <c r="I16" i="1"/>
  <c r="F16" i="1"/>
  <c r="E16" i="1"/>
  <c r="L15" i="1"/>
  <c r="K15" i="1"/>
  <c r="J15" i="1"/>
  <c r="I15" i="1"/>
  <c r="F15" i="1"/>
  <c r="M15" i="1" s="1"/>
  <c r="O15" i="1" s="1"/>
  <c r="E15" i="1"/>
  <c r="M14" i="1"/>
  <c r="O14" i="1" s="1"/>
  <c r="L14" i="1"/>
  <c r="K14" i="1"/>
  <c r="J14" i="1"/>
  <c r="I14" i="1"/>
  <c r="F14" i="1"/>
  <c r="E14" i="1"/>
  <c r="L13" i="1"/>
  <c r="K13" i="1"/>
  <c r="J13" i="1"/>
  <c r="I13" i="1"/>
  <c r="F13" i="1"/>
  <c r="M13" i="1" s="1"/>
  <c r="O13" i="1" s="1"/>
  <c r="E13" i="1"/>
  <c r="M12" i="1"/>
  <c r="O12" i="1" s="1"/>
  <c r="L12" i="1"/>
  <c r="K12" i="1"/>
  <c r="J12" i="1"/>
  <c r="I12" i="1"/>
  <c r="F12" i="1"/>
  <c r="E12" i="1"/>
  <c r="L11" i="1"/>
  <c r="K11" i="1"/>
  <c r="J11" i="1"/>
  <c r="I11" i="1"/>
  <c r="F11" i="1"/>
  <c r="M11" i="1" s="1"/>
  <c r="O11" i="1" s="1"/>
  <c r="E11" i="1"/>
  <c r="M10" i="1"/>
  <c r="O10" i="1" s="1"/>
  <c r="L10" i="1"/>
  <c r="K10" i="1"/>
  <c r="J10" i="1"/>
  <c r="I10" i="1"/>
  <c r="F10" i="1"/>
  <c r="E10" i="1"/>
  <c r="L9" i="1"/>
  <c r="K9" i="1"/>
  <c r="J9" i="1"/>
  <c r="I9" i="1"/>
  <c r="F9" i="1"/>
  <c r="M9" i="1" s="1"/>
  <c r="O9" i="1" s="1"/>
  <c r="A9" i="1" s="1"/>
  <c r="E9" i="1"/>
  <c r="M8" i="1"/>
  <c r="O8" i="1" s="1"/>
  <c r="L8" i="1"/>
  <c r="K8" i="1"/>
  <c r="J8" i="1"/>
  <c r="I8" i="1"/>
  <c r="F8" i="1"/>
  <c r="E8" i="1"/>
  <c r="A12" i="1" l="1"/>
  <c r="A17" i="1"/>
  <c r="A20" i="1"/>
  <c r="A11" i="1"/>
  <c r="A14" i="1"/>
  <c r="A19" i="1"/>
  <c r="A22" i="1"/>
  <c r="A8" i="1"/>
  <c r="A13" i="1"/>
  <c r="A16" i="1"/>
  <c r="A21" i="1"/>
  <c r="A24" i="1"/>
  <c r="A10" i="1"/>
  <c r="A15" i="1"/>
  <c r="A18" i="1"/>
  <c r="A23" i="1"/>
</calcChain>
</file>

<file path=xl/sharedStrings.xml><?xml version="1.0" encoding="utf-8"?>
<sst xmlns="http://schemas.openxmlformats.org/spreadsheetml/2006/main" count="57" uniqueCount="50">
  <si>
    <t>60. mistrovství Sdružení hasičů Čech, Moravy a Slezska v požárním sportu,</t>
  </si>
  <si>
    <t>Mladá Boleslav 23. - 25. srpen 2013</t>
  </si>
  <si>
    <t>Neoficiální pořadí družstev s hosty</t>
  </si>
  <si>
    <t>muži</t>
  </si>
  <si>
    <t>100m</t>
  </si>
  <si>
    <t>věž</t>
  </si>
  <si>
    <t>štafeta</t>
  </si>
  <si>
    <t>útok</t>
  </si>
  <si>
    <t>celkem</t>
  </si>
  <si>
    <t>pořadí</t>
  </si>
  <si>
    <t>st.č</t>
  </si>
  <si>
    <t>družstvo</t>
  </si>
  <si>
    <t>kraj/jednota</t>
  </si>
  <si>
    <t>čas</t>
  </si>
  <si>
    <t>body</t>
  </si>
  <si>
    <t>bodů</t>
  </si>
  <si>
    <t>koef</t>
  </si>
  <si>
    <t>Široký Důl</t>
  </si>
  <si>
    <t>Pardubický</t>
  </si>
  <si>
    <t>Veselá</t>
  </si>
  <si>
    <t>Zlínský</t>
  </si>
  <si>
    <t>Tuř</t>
  </si>
  <si>
    <t>Královéhradecký</t>
  </si>
  <si>
    <t>Hněvošice</t>
  </si>
  <si>
    <t>Moravskoslezský</t>
  </si>
  <si>
    <t>Vrtbo-Hubenov</t>
  </si>
  <si>
    <t>Plzeňský</t>
  </si>
  <si>
    <t>Mistřín</t>
  </si>
  <si>
    <t>Jihomoravský</t>
  </si>
  <si>
    <t>Písková Lhota</t>
  </si>
  <si>
    <t>Středočeský</t>
  </si>
  <si>
    <t>Příštpo</t>
  </si>
  <si>
    <t>Vysočina</t>
  </si>
  <si>
    <t>Vilémov</t>
  </si>
  <si>
    <t>Liberecký</t>
  </si>
  <si>
    <t>Pikov</t>
  </si>
  <si>
    <t>Jihočeský</t>
  </si>
  <si>
    <t>Pěnčín</t>
  </si>
  <si>
    <t>Olomoucký</t>
  </si>
  <si>
    <t>Císařov</t>
  </si>
  <si>
    <t>Moravská hasičská jednota</t>
  </si>
  <si>
    <t>Dalovice</t>
  </si>
  <si>
    <t>Karlovarský</t>
  </si>
  <si>
    <t>Chářovice</t>
  </si>
  <si>
    <t>Lhenice</t>
  </si>
  <si>
    <t>Ústecký</t>
  </si>
  <si>
    <t>Zličín</t>
  </si>
  <si>
    <t>hlavní město Praha</t>
  </si>
  <si>
    <t>Hlinsko</t>
  </si>
  <si>
    <t>Česká hasičská jednota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</si>
</sst>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Fill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Fill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h/Disk%20Google/hasi&#269;i%20Neplachovice/sout&#283;&#382;e%20hzs/mcr/m&#269;r%202013/mu&#382;i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ěž"/>
      <sheetName val="Vvěž"/>
      <sheetName val="startovkaD"/>
      <sheetName val="startovka"/>
      <sheetName val="100m"/>
      <sheetName val="100m-d"/>
      <sheetName val="V100m"/>
      <sheetName val="štafeta"/>
      <sheetName val="štafetaD"/>
      <sheetName val="útok"/>
      <sheetName val="!celkem!"/>
      <sheetName val="celkem s H"/>
    </sheetNames>
    <sheetDataSet>
      <sheetData sheetId="0"/>
      <sheetData sheetId="1"/>
      <sheetData sheetId="2"/>
      <sheetData sheetId="3"/>
      <sheetData sheetId="4"/>
      <sheetData sheetId="5">
        <row r="6">
          <cell r="C6">
            <v>11</v>
          </cell>
          <cell r="D6">
            <v>112.19</v>
          </cell>
        </row>
        <row r="7">
          <cell r="C7">
            <v>6</v>
          </cell>
          <cell r="D7">
            <v>107.01</v>
          </cell>
        </row>
        <row r="8">
          <cell r="C8">
            <v>13</v>
          </cell>
          <cell r="D8">
            <v>112.74999999999999</v>
          </cell>
        </row>
        <row r="9">
          <cell r="C9">
            <v>8</v>
          </cell>
          <cell r="D9">
            <v>108.11999999999999</v>
          </cell>
        </row>
        <row r="10">
          <cell r="C10">
            <v>9</v>
          </cell>
          <cell r="D10">
            <v>108.6</v>
          </cell>
        </row>
        <row r="11">
          <cell r="C11">
            <v>10</v>
          </cell>
          <cell r="D11">
            <v>111.67</v>
          </cell>
        </row>
        <row r="12">
          <cell r="C12">
            <v>12</v>
          </cell>
          <cell r="D12">
            <v>112.60000000000001</v>
          </cell>
        </row>
        <row r="13">
          <cell r="C13">
            <v>3</v>
          </cell>
          <cell r="D13">
            <v>104.29</v>
          </cell>
        </row>
        <row r="14">
          <cell r="C14">
            <v>15</v>
          </cell>
          <cell r="D14">
            <v>114.02000000000001</v>
          </cell>
        </row>
        <row r="15">
          <cell r="C15">
            <v>5</v>
          </cell>
          <cell r="D15">
            <v>106.31</v>
          </cell>
        </row>
        <row r="16">
          <cell r="C16">
            <v>1</v>
          </cell>
          <cell r="D16">
            <v>100.38</v>
          </cell>
        </row>
        <row r="17">
          <cell r="C17">
            <v>4</v>
          </cell>
          <cell r="D17">
            <v>104.89999999999998</v>
          </cell>
        </row>
        <row r="18">
          <cell r="C18">
            <v>16</v>
          </cell>
          <cell r="D18">
            <v>115.41</v>
          </cell>
        </row>
        <row r="19">
          <cell r="C19">
            <v>2</v>
          </cell>
          <cell r="D19">
            <v>103.91</v>
          </cell>
        </row>
        <row r="20">
          <cell r="C20">
            <v>17</v>
          </cell>
          <cell r="D20">
            <v>116.86</v>
          </cell>
        </row>
        <row r="21">
          <cell r="C21">
            <v>14</v>
          </cell>
          <cell r="D21">
            <v>113.61</v>
          </cell>
        </row>
        <row r="22">
          <cell r="C22">
            <v>7</v>
          </cell>
          <cell r="D22">
            <v>108.08</v>
          </cell>
        </row>
      </sheetData>
      <sheetData sheetId="6"/>
      <sheetData sheetId="7"/>
      <sheetData sheetId="8">
        <row r="4">
          <cell r="B4">
            <v>17</v>
          </cell>
          <cell r="G4">
            <v>99.99</v>
          </cell>
        </row>
        <row r="5">
          <cell r="B5">
            <v>17</v>
          </cell>
          <cell r="G5">
            <v>99.99</v>
          </cell>
        </row>
        <row r="6">
          <cell r="B6">
            <v>17</v>
          </cell>
          <cell r="G6">
            <v>99.99</v>
          </cell>
        </row>
        <row r="7">
          <cell r="B7">
            <v>17</v>
          </cell>
          <cell r="G7">
            <v>99.99</v>
          </cell>
        </row>
        <row r="8">
          <cell r="B8">
            <v>17</v>
          </cell>
          <cell r="G8">
            <v>99.99</v>
          </cell>
        </row>
        <row r="9">
          <cell r="B9">
            <v>17</v>
          </cell>
          <cell r="G9">
            <v>99.99</v>
          </cell>
        </row>
        <row r="10">
          <cell r="B10">
            <v>17</v>
          </cell>
          <cell r="G10">
            <v>99.99</v>
          </cell>
        </row>
        <row r="11">
          <cell r="B11">
            <v>17</v>
          </cell>
          <cell r="G11">
            <v>99.99</v>
          </cell>
        </row>
        <row r="12">
          <cell r="B12">
            <v>17</v>
          </cell>
          <cell r="G12">
            <v>99.99</v>
          </cell>
        </row>
        <row r="13">
          <cell r="B13">
            <v>17</v>
          </cell>
          <cell r="G13">
            <v>99.99</v>
          </cell>
        </row>
        <row r="14">
          <cell r="B14">
            <v>17</v>
          </cell>
          <cell r="G14">
            <v>99.99</v>
          </cell>
        </row>
        <row r="15">
          <cell r="B15">
            <v>17</v>
          </cell>
          <cell r="G15">
            <v>99.99</v>
          </cell>
        </row>
        <row r="16">
          <cell r="B16">
            <v>17</v>
          </cell>
          <cell r="G16">
            <v>99.99</v>
          </cell>
        </row>
        <row r="17">
          <cell r="B17">
            <v>17</v>
          </cell>
          <cell r="G17">
            <v>99.99</v>
          </cell>
        </row>
        <row r="18">
          <cell r="B18">
            <v>17</v>
          </cell>
          <cell r="G18">
            <v>99.99</v>
          </cell>
        </row>
        <row r="19">
          <cell r="B19">
            <v>17</v>
          </cell>
          <cell r="G19">
            <v>99.99</v>
          </cell>
        </row>
        <row r="20">
          <cell r="B20">
            <v>17</v>
          </cell>
          <cell r="G20">
            <v>99.99</v>
          </cell>
        </row>
      </sheetData>
      <sheetData sheetId="9">
        <row r="8">
          <cell r="A8">
            <v>17</v>
          </cell>
          <cell r="L8">
            <v>99.99</v>
          </cell>
        </row>
        <row r="9">
          <cell r="A9">
            <v>17</v>
          </cell>
          <cell r="L9">
            <v>99.99</v>
          </cell>
        </row>
        <row r="10">
          <cell r="A10">
            <v>17</v>
          </cell>
          <cell r="L10">
            <v>99.99</v>
          </cell>
        </row>
        <row r="11">
          <cell r="A11">
            <v>17</v>
          </cell>
          <cell r="L11">
            <v>99.99</v>
          </cell>
        </row>
        <row r="12">
          <cell r="A12">
            <v>17</v>
          </cell>
          <cell r="L12">
            <v>99.99</v>
          </cell>
        </row>
        <row r="13">
          <cell r="A13">
            <v>17</v>
          </cell>
          <cell r="L13">
            <v>99.99</v>
          </cell>
        </row>
        <row r="14">
          <cell r="A14">
            <v>17</v>
          </cell>
          <cell r="L14">
            <v>99.99</v>
          </cell>
        </row>
        <row r="15">
          <cell r="A15">
            <v>17</v>
          </cell>
          <cell r="L15">
            <v>99.99</v>
          </cell>
        </row>
        <row r="16">
          <cell r="A16">
            <v>17</v>
          </cell>
          <cell r="L16">
            <v>99.99</v>
          </cell>
        </row>
        <row r="17">
          <cell r="A17">
            <v>17</v>
          </cell>
          <cell r="L17">
            <v>99.99</v>
          </cell>
        </row>
        <row r="18">
          <cell r="A18">
            <v>17</v>
          </cell>
          <cell r="L18">
            <v>99.99</v>
          </cell>
        </row>
        <row r="19">
          <cell r="A19">
            <v>17</v>
          </cell>
          <cell r="L19">
            <v>99.99</v>
          </cell>
        </row>
        <row r="20">
          <cell r="A20">
            <v>17</v>
          </cell>
          <cell r="L20">
            <v>99.99</v>
          </cell>
        </row>
        <row r="21">
          <cell r="A21">
            <v>17</v>
          </cell>
          <cell r="L21">
            <v>99.99</v>
          </cell>
        </row>
        <row r="22">
          <cell r="A22">
            <v>17</v>
          </cell>
          <cell r="L22">
            <v>99.99</v>
          </cell>
        </row>
        <row r="23">
          <cell r="A23">
            <v>17</v>
          </cell>
          <cell r="L23">
            <v>99.99</v>
          </cell>
        </row>
        <row r="24">
          <cell r="A24">
            <v>17</v>
          </cell>
          <cell r="L24">
            <v>99.99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25"/>
  <sheetViews>
    <sheetView tabSelected="1" workbookViewId="0">
      <selection activeCell="E28" sqref="E28"/>
    </sheetView>
  </sheetViews>
  <sheetFormatPr defaultRowHeight="12.75" x14ac:dyDescent="0.2"/>
  <cols>
    <col min="1" max="1" width="6.85546875" bestFit="1" customWidth="1"/>
    <col min="2" max="2" width="4" bestFit="1" customWidth="1"/>
    <col min="3" max="3" width="22.7109375" bestFit="1" customWidth="1"/>
    <col min="4" max="4" width="23.85546875" bestFit="1" customWidth="1"/>
    <col min="13" max="13" width="7.5703125" bestFit="1" customWidth="1"/>
    <col min="15" max="15" width="11.42578125" hidden="1" customWidth="1"/>
  </cols>
  <sheetData>
    <row r="1" spans="1:15" ht="15.75" x14ac:dyDescent="0.25">
      <c r="F1" s="1" t="s">
        <v>0</v>
      </c>
    </row>
    <row r="2" spans="1:15" x14ac:dyDescent="0.2">
      <c r="F2" s="2" t="s">
        <v>1</v>
      </c>
    </row>
    <row r="3" spans="1:15" x14ac:dyDescent="0.2">
      <c r="F3" s="2" t="s">
        <v>2</v>
      </c>
    </row>
    <row r="4" spans="1:15" x14ac:dyDescent="0.2">
      <c r="F4" s="2" t="s">
        <v>3</v>
      </c>
    </row>
    <row r="5" spans="1:15" ht="13.5" thickBot="1" x14ac:dyDescent="0.25">
      <c r="F5" s="3"/>
    </row>
    <row r="6" spans="1:15" ht="13.5" thickBot="1" x14ac:dyDescent="0.25">
      <c r="E6" s="4" t="s">
        <v>4</v>
      </c>
      <c r="F6" s="5"/>
      <c r="G6" s="4" t="s">
        <v>5</v>
      </c>
      <c r="H6" s="5"/>
      <c r="I6" s="4" t="s">
        <v>6</v>
      </c>
      <c r="J6" s="5"/>
      <c r="K6" s="4" t="s">
        <v>7</v>
      </c>
      <c r="L6" s="5"/>
      <c r="M6" s="6" t="s">
        <v>8</v>
      </c>
    </row>
    <row r="7" spans="1:15" ht="13.5" thickBot="1" x14ac:dyDescent="0.25">
      <c r="A7" s="7" t="s">
        <v>9</v>
      </c>
      <c r="B7" s="8" t="s">
        <v>10</v>
      </c>
      <c r="C7" s="9" t="s">
        <v>11</v>
      </c>
      <c r="D7" s="9" t="s">
        <v>12</v>
      </c>
      <c r="E7" s="10" t="s">
        <v>13</v>
      </c>
      <c r="F7" s="9" t="s">
        <v>14</v>
      </c>
      <c r="G7" s="11" t="s">
        <v>13</v>
      </c>
      <c r="H7" s="9" t="s">
        <v>14</v>
      </c>
      <c r="I7" s="11" t="s">
        <v>13</v>
      </c>
      <c r="J7" s="9" t="s">
        <v>14</v>
      </c>
      <c r="K7" s="11" t="s">
        <v>13</v>
      </c>
      <c r="L7" s="9" t="s">
        <v>14</v>
      </c>
      <c r="M7" s="12" t="s">
        <v>15</v>
      </c>
      <c r="O7" s="13" t="s">
        <v>16</v>
      </c>
    </row>
    <row r="8" spans="1:15" x14ac:dyDescent="0.2">
      <c r="A8" s="14">
        <f>RANK(O8,$O$8:$O$24,1)</f>
        <v>1</v>
      </c>
      <c r="B8" s="15">
        <v>11</v>
      </c>
      <c r="C8" s="15" t="s">
        <v>17</v>
      </c>
      <c r="D8" s="16" t="s">
        <v>18</v>
      </c>
      <c r="E8" s="17">
        <f>IF(E$25=1,0,'[1]100m-d'!D16)</f>
        <v>100.38</v>
      </c>
      <c r="F8" s="18">
        <f>IF(F$25=1,0,'[1]100m-d'!C16)</f>
        <v>1</v>
      </c>
      <c r="G8" s="19"/>
      <c r="H8" s="18"/>
      <c r="I8" s="19">
        <f>IF($I$25=1,0,[1]štafetaD!G14)</f>
        <v>0</v>
      </c>
      <c r="J8" s="18">
        <f>IF($I$25=1,0,[1]štafetaD!B14)</f>
        <v>0</v>
      </c>
      <c r="K8" s="19">
        <f>IF($K$25=1,0,[1]útok!L18)</f>
        <v>0</v>
      </c>
      <c r="L8" s="18">
        <f>IF($L$25=1,0,[1]útok!A18)</f>
        <v>0</v>
      </c>
      <c r="M8" s="20">
        <f>F8+H8+J8+L8</f>
        <v>1</v>
      </c>
      <c r="O8" s="21">
        <f t="shared" ref="O8:O24" si="0">M8+L8*0.01</f>
        <v>1</v>
      </c>
    </row>
    <row r="9" spans="1:15" x14ac:dyDescent="0.2">
      <c r="A9" s="22">
        <f>RANK(O9,$O$8:$O$24,1)</f>
        <v>2</v>
      </c>
      <c r="B9" s="23">
        <v>14</v>
      </c>
      <c r="C9" s="23" t="s">
        <v>19</v>
      </c>
      <c r="D9" s="24" t="s">
        <v>20</v>
      </c>
      <c r="E9" s="25">
        <f>IF(E$25=1,0,'[1]100m-d'!D19)</f>
        <v>103.91</v>
      </c>
      <c r="F9" s="26">
        <f>IF(F$25=1,0,'[1]100m-d'!C19)</f>
        <v>2</v>
      </c>
      <c r="G9" s="27"/>
      <c r="H9" s="26"/>
      <c r="I9" s="27">
        <f>IF($I$25=1,0,[1]štafetaD!G17)</f>
        <v>0</v>
      </c>
      <c r="J9" s="26">
        <f>IF($I$25=1,0,[1]štafetaD!B17)</f>
        <v>0</v>
      </c>
      <c r="K9" s="27">
        <f>IF($K$25=1,0,[1]útok!L21)</f>
        <v>0</v>
      </c>
      <c r="L9" s="26">
        <f>IF($L$25=1,0,[1]útok!A21)</f>
        <v>0</v>
      </c>
      <c r="M9" s="28">
        <f>F9+H9+J9+L9</f>
        <v>2</v>
      </c>
      <c r="O9" s="21">
        <f t="shared" si="0"/>
        <v>2</v>
      </c>
    </row>
    <row r="10" spans="1:15" x14ac:dyDescent="0.2">
      <c r="A10" s="22">
        <f>RANK(O10,$O$8:$O$24,1)</f>
        <v>3</v>
      </c>
      <c r="B10" s="23">
        <v>8</v>
      </c>
      <c r="C10" s="23" t="s">
        <v>21</v>
      </c>
      <c r="D10" s="24" t="s">
        <v>22</v>
      </c>
      <c r="E10" s="25">
        <f>IF(E$25=1,0,'[1]100m-d'!D13)</f>
        <v>104.29</v>
      </c>
      <c r="F10" s="26">
        <f>IF(F$25=1,0,'[1]100m-d'!C13)</f>
        <v>3</v>
      </c>
      <c r="G10" s="27"/>
      <c r="H10" s="26"/>
      <c r="I10" s="27">
        <f>IF($I$25=1,0,[1]štafetaD!G11)</f>
        <v>0</v>
      </c>
      <c r="J10" s="26">
        <f>IF($I$25=1,0,[1]štafetaD!B11)</f>
        <v>0</v>
      </c>
      <c r="K10" s="27">
        <f>IF($K$25=1,0,[1]útok!L15)</f>
        <v>0</v>
      </c>
      <c r="L10" s="26">
        <f>IF($L$25=1,0,[1]útok!A15)</f>
        <v>0</v>
      </c>
      <c r="M10" s="28">
        <f>F10+H10+J10+L10</f>
        <v>3</v>
      </c>
      <c r="O10" s="21">
        <f t="shared" si="0"/>
        <v>3</v>
      </c>
    </row>
    <row r="11" spans="1:15" x14ac:dyDescent="0.2">
      <c r="A11" s="22">
        <f>RANK(O11,$O$8:$O$24,1)</f>
        <v>4</v>
      </c>
      <c r="B11" s="23">
        <v>12</v>
      </c>
      <c r="C11" s="23" t="s">
        <v>23</v>
      </c>
      <c r="D11" s="24" t="s">
        <v>24</v>
      </c>
      <c r="E11" s="25">
        <f>IF(E$25=1,0,'[1]100m-d'!D17)</f>
        <v>104.89999999999998</v>
      </c>
      <c r="F11" s="26">
        <f>IF(F$25=1,0,'[1]100m-d'!C17)</f>
        <v>4</v>
      </c>
      <c r="G11" s="27"/>
      <c r="H11" s="26"/>
      <c r="I11" s="27">
        <f>IF($I$25=1,0,[1]štafetaD!G15)</f>
        <v>0</v>
      </c>
      <c r="J11" s="26">
        <f>IF($I$25=1,0,[1]štafetaD!B15)</f>
        <v>0</v>
      </c>
      <c r="K11" s="27">
        <f>IF($K$25=1,0,[1]útok!L19)</f>
        <v>0</v>
      </c>
      <c r="L11" s="26">
        <f>IF($L$25=1,0,[1]útok!A19)</f>
        <v>0</v>
      </c>
      <c r="M11" s="28">
        <f>F11+H11+J11+L11</f>
        <v>4</v>
      </c>
      <c r="O11" s="21">
        <f t="shared" si="0"/>
        <v>4</v>
      </c>
    </row>
    <row r="12" spans="1:15" x14ac:dyDescent="0.2">
      <c r="A12" s="22">
        <f>RANK(O12,$O$8:$O$24,1)</f>
        <v>5</v>
      </c>
      <c r="B12" s="23">
        <v>10</v>
      </c>
      <c r="C12" s="23" t="s">
        <v>25</v>
      </c>
      <c r="D12" s="24" t="s">
        <v>26</v>
      </c>
      <c r="E12" s="25">
        <f>IF(E$25=1,0,'[1]100m-d'!D15)</f>
        <v>106.31</v>
      </c>
      <c r="F12" s="26">
        <f>IF(F$25=1,0,'[1]100m-d'!C15)</f>
        <v>5</v>
      </c>
      <c r="G12" s="27"/>
      <c r="H12" s="26"/>
      <c r="I12" s="27">
        <f>IF($I$25=1,0,[1]štafetaD!G13)</f>
        <v>0</v>
      </c>
      <c r="J12" s="26">
        <f>IF($I$25=1,0,[1]štafetaD!B13)</f>
        <v>0</v>
      </c>
      <c r="K12" s="27">
        <f>IF($K$25=1,0,[1]útok!L17)</f>
        <v>0</v>
      </c>
      <c r="L12" s="26">
        <f>IF($L$25=1,0,[1]útok!A17)</f>
        <v>0</v>
      </c>
      <c r="M12" s="28">
        <f>F12+H12+J12+L12</f>
        <v>5</v>
      </c>
      <c r="O12" s="21">
        <f t="shared" si="0"/>
        <v>5</v>
      </c>
    </row>
    <row r="13" spans="1:15" x14ac:dyDescent="0.2">
      <c r="A13" s="22">
        <f>RANK(O13,$O$8:$O$24,1)</f>
        <v>6</v>
      </c>
      <c r="B13" s="23">
        <v>2</v>
      </c>
      <c r="C13" s="23" t="s">
        <v>27</v>
      </c>
      <c r="D13" s="24" t="s">
        <v>28</v>
      </c>
      <c r="E13" s="25">
        <f>IF(E$25=1,0,'[1]100m-d'!D7)</f>
        <v>107.01</v>
      </c>
      <c r="F13" s="26">
        <f>IF(F$25=1,0,'[1]100m-d'!C7)</f>
        <v>6</v>
      </c>
      <c r="G13" s="27"/>
      <c r="H13" s="26"/>
      <c r="I13" s="27">
        <f>IF($I$25=1,0,[1]štafetaD!G5)</f>
        <v>0</v>
      </c>
      <c r="J13" s="26">
        <f>IF($I$25=1,0,[1]štafetaD!B5)</f>
        <v>0</v>
      </c>
      <c r="K13" s="27">
        <f>IF($K$25=1,0,[1]útok!L9)</f>
        <v>0</v>
      </c>
      <c r="L13" s="26">
        <f>IF($L$25=1,0,[1]útok!A9)</f>
        <v>0</v>
      </c>
      <c r="M13" s="28">
        <f>F13+H13+J13+L13</f>
        <v>6</v>
      </c>
      <c r="O13" s="21">
        <f t="shared" si="0"/>
        <v>6</v>
      </c>
    </row>
    <row r="14" spans="1:15" x14ac:dyDescent="0.2">
      <c r="A14" s="22">
        <f>RANK(O14,$O$8:$O$24,1)</f>
        <v>7</v>
      </c>
      <c r="B14" s="23">
        <v>17</v>
      </c>
      <c r="C14" s="23" t="s">
        <v>29</v>
      </c>
      <c r="D14" s="24" t="s">
        <v>30</v>
      </c>
      <c r="E14" s="25">
        <f>IF(E$25=1,0,'[1]100m-d'!D22)</f>
        <v>108.08</v>
      </c>
      <c r="F14" s="26">
        <f>IF(F$25=1,0,'[1]100m-d'!C22)</f>
        <v>7</v>
      </c>
      <c r="G14" s="27"/>
      <c r="H14" s="26"/>
      <c r="I14" s="27">
        <f>IF($I$25=1,0,[1]štafetaD!G20)</f>
        <v>0</v>
      </c>
      <c r="J14" s="26">
        <f>IF($I$25=1,0,[1]štafetaD!B20)</f>
        <v>0</v>
      </c>
      <c r="K14" s="27">
        <f>IF($K$25=1,0,[1]útok!L24)</f>
        <v>0</v>
      </c>
      <c r="L14" s="26">
        <f>IF($L$25=1,0,[1]útok!A24)</f>
        <v>0</v>
      </c>
      <c r="M14" s="28">
        <f>F14+H14+J14+L14</f>
        <v>7</v>
      </c>
      <c r="O14" s="21">
        <f t="shared" si="0"/>
        <v>7</v>
      </c>
    </row>
    <row r="15" spans="1:15" x14ac:dyDescent="0.2">
      <c r="A15" s="22">
        <f>RANK(O15,$O$8:$O$24,1)</f>
        <v>8</v>
      </c>
      <c r="B15" s="23">
        <v>4</v>
      </c>
      <c r="C15" s="23" t="s">
        <v>31</v>
      </c>
      <c r="D15" s="24" t="s">
        <v>32</v>
      </c>
      <c r="E15" s="25">
        <f>IF(E$25=1,0,'[1]100m-d'!D9)</f>
        <v>108.11999999999999</v>
      </c>
      <c r="F15" s="26">
        <f>IF(F$25=1,0,'[1]100m-d'!C9)</f>
        <v>8</v>
      </c>
      <c r="G15" s="27"/>
      <c r="H15" s="26"/>
      <c r="I15" s="27">
        <f>IF($I$25=1,0,[1]štafetaD!G7)</f>
        <v>0</v>
      </c>
      <c r="J15" s="26">
        <f>IF($I$25=1,0,[1]štafetaD!B7)</f>
        <v>0</v>
      </c>
      <c r="K15" s="27">
        <f>IF($K$25=1,0,[1]útok!L11)</f>
        <v>0</v>
      </c>
      <c r="L15" s="26">
        <f>IF($L$25=1,0,[1]útok!A11)</f>
        <v>0</v>
      </c>
      <c r="M15" s="28">
        <f>F15+H15+J15+L15</f>
        <v>8</v>
      </c>
      <c r="O15" s="21">
        <f t="shared" si="0"/>
        <v>8</v>
      </c>
    </row>
    <row r="16" spans="1:15" x14ac:dyDescent="0.2">
      <c r="A16" s="22">
        <f>RANK(O16,$O$8:$O$24,1)</f>
        <v>9</v>
      </c>
      <c r="B16" s="23">
        <v>5</v>
      </c>
      <c r="C16" s="23" t="s">
        <v>33</v>
      </c>
      <c r="D16" s="24" t="s">
        <v>34</v>
      </c>
      <c r="E16" s="25">
        <f>IF(E$25=1,0,'[1]100m-d'!D10)</f>
        <v>108.6</v>
      </c>
      <c r="F16" s="26">
        <f>IF(F$25=1,0,'[1]100m-d'!C10)</f>
        <v>9</v>
      </c>
      <c r="G16" s="27"/>
      <c r="H16" s="26"/>
      <c r="I16" s="27">
        <f>IF($I$25=1,0,[1]štafetaD!G8)</f>
        <v>0</v>
      </c>
      <c r="J16" s="26">
        <f>IF($I$25=1,0,[1]štafetaD!B8)</f>
        <v>0</v>
      </c>
      <c r="K16" s="27">
        <f>IF($K$25=1,0,[1]útok!L12)</f>
        <v>0</v>
      </c>
      <c r="L16" s="26">
        <f>IF($L$25=1,0,[1]útok!A12)</f>
        <v>0</v>
      </c>
      <c r="M16" s="28">
        <f>F16+H16+J16+L16</f>
        <v>9</v>
      </c>
      <c r="O16" s="21">
        <f t="shared" si="0"/>
        <v>9</v>
      </c>
    </row>
    <row r="17" spans="1:15" x14ac:dyDescent="0.2">
      <c r="A17" s="22">
        <f>RANK(O17,$O$8:$O$24,1)</f>
        <v>10</v>
      </c>
      <c r="B17" s="23">
        <v>6</v>
      </c>
      <c r="C17" s="23" t="s">
        <v>35</v>
      </c>
      <c r="D17" s="24" t="s">
        <v>36</v>
      </c>
      <c r="E17" s="25">
        <f>IF(E$25=1,0,'[1]100m-d'!D11)</f>
        <v>111.67</v>
      </c>
      <c r="F17" s="26">
        <f>IF(F$25=1,0,'[1]100m-d'!C11)</f>
        <v>10</v>
      </c>
      <c r="G17" s="27"/>
      <c r="H17" s="26"/>
      <c r="I17" s="27">
        <f>IF($I$25=1,0,[1]štafetaD!G9)</f>
        <v>0</v>
      </c>
      <c r="J17" s="26">
        <f>IF($I$25=1,0,[1]štafetaD!B9)</f>
        <v>0</v>
      </c>
      <c r="K17" s="27">
        <f>IF($K$25=1,0,[1]útok!L13)</f>
        <v>0</v>
      </c>
      <c r="L17" s="26">
        <f>IF($L$25=1,0,[1]útok!A13)</f>
        <v>0</v>
      </c>
      <c r="M17" s="28">
        <f>F17+H17+J17+L17</f>
        <v>10</v>
      </c>
      <c r="O17" s="21">
        <f t="shared" si="0"/>
        <v>10</v>
      </c>
    </row>
    <row r="18" spans="1:15" x14ac:dyDescent="0.2">
      <c r="A18" s="22">
        <f>RANK(O18,$O$8:$O$24,1)</f>
        <v>11</v>
      </c>
      <c r="B18" s="23">
        <v>1</v>
      </c>
      <c r="C18" s="23" t="s">
        <v>37</v>
      </c>
      <c r="D18" s="24" t="s">
        <v>38</v>
      </c>
      <c r="E18" s="25">
        <f>IF(E$25=1,0,'[1]100m-d'!D6)</f>
        <v>112.19</v>
      </c>
      <c r="F18" s="26">
        <f>IF(F$25=1,0,'[1]100m-d'!C6)</f>
        <v>11</v>
      </c>
      <c r="G18" s="27"/>
      <c r="H18" s="26"/>
      <c r="I18" s="27">
        <f>IF($I$25=1,0,[1]štafetaD!G4)</f>
        <v>0</v>
      </c>
      <c r="J18" s="26">
        <f>IF($I$25=1,0,[1]štafetaD!B4)</f>
        <v>0</v>
      </c>
      <c r="K18" s="27">
        <f>IF($K$25=1,0,[1]útok!L8)</f>
        <v>0</v>
      </c>
      <c r="L18" s="26">
        <f>IF($L$25=1,0,[1]útok!A8)</f>
        <v>0</v>
      </c>
      <c r="M18" s="28">
        <f>F18+H18+J18+L18</f>
        <v>11</v>
      </c>
      <c r="O18" s="21">
        <f t="shared" si="0"/>
        <v>11</v>
      </c>
    </row>
    <row r="19" spans="1:15" x14ac:dyDescent="0.2">
      <c r="A19" s="22">
        <f>RANK(O19,$O$8:$O$24,1)</f>
        <v>12</v>
      </c>
      <c r="B19" s="23">
        <v>7</v>
      </c>
      <c r="C19" s="23" t="s">
        <v>39</v>
      </c>
      <c r="D19" s="24" t="s">
        <v>40</v>
      </c>
      <c r="E19" s="25">
        <f>IF(E$25=1,0,'[1]100m-d'!D12)</f>
        <v>112.60000000000001</v>
      </c>
      <c r="F19" s="26">
        <f>IF(F$25=1,0,'[1]100m-d'!C12)</f>
        <v>12</v>
      </c>
      <c r="G19" s="27"/>
      <c r="H19" s="26"/>
      <c r="I19" s="27">
        <f>IF($I$25=1,0,[1]štafetaD!G10)</f>
        <v>0</v>
      </c>
      <c r="J19" s="26">
        <f>IF($I$25=1,0,[1]štafetaD!B10)</f>
        <v>0</v>
      </c>
      <c r="K19" s="27">
        <f>IF($K$25=1,0,[1]útok!L14)</f>
        <v>0</v>
      </c>
      <c r="L19" s="26">
        <f>IF($L$25=1,0,[1]útok!A14)</f>
        <v>0</v>
      </c>
      <c r="M19" s="28">
        <f>F19+H19+J19+L19</f>
        <v>12</v>
      </c>
      <c r="O19" s="21">
        <f t="shared" si="0"/>
        <v>12</v>
      </c>
    </row>
    <row r="20" spans="1:15" x14ac:dyDescent="0.2">
      <c r="A20" s="22">
        <f>RANK(O20,$O$8:$O$24,1)</f>
        <v>13</v>
      </c>
      <c r="B20" s="23">
        <v>3</v>
      </c>
      <c r="C20" s="23" t="s">
        <v>41</v>
      </c>
      <c r="D20" s="24" t="s">
        <v>42</v>
      </c>
      <c r="E20" s="25">
        <f>IF(E$25=1,0,'[1]100m-d'!D8)</f>
        <v>112.74999999999999</v>
      </c>
      <c r="F20" s="26">
        <f>IF(F$25=1,0,'[1]100m-d'!C8)</f>
        <v>13</v>
      </c>
      <c r="G20" s="27"/>
      <c r="H20" s="26"/>
      <c r="I20" s="27">
        <f>IF($I$25=1,0,[1]štafetaD!G6)</f>
        <v>0</v>
      </c>
      <c r="J20" s="26">
        <f>IF($I$25=1,0,[1]štafetaD!B6)</f>
        <v>0</v>
      </c>
      <c r="K20" s="27">
        <f>IF($K$25=1,0,[1]útok!L10)</f>
        <v>0</v>
      </c>
      <c r="L20" s="26">
        <f>IF($L$25=1,0,[1]útok!A10)</f>
        <v>0</v>
      </c>
      <c r="M20" s="28">
        <f>F20+H20+J20+L20</f>
        <v>13</v>
      </c>
      <c r="O20" s="21">
        <f t="shared" si="0"/>
        <v>13</v>
      </c>
    </row>
    <row r="21" spans="1:15" x14ac:dyDescent="0.2">
      <c r="A21" s="29">
        <f>RANK(O21,$O$8:$O$24,1)</f>
        <v>14</v>
      </c>
      <c r="B21" s="23">
        <v>16</v>
      </c>
      <c r="C21" s="23" t="s">
        <v>43</v>
      </c>
      <c r="D21" s="30" t="s">
        <v>30</v>
      </c>
      <c r="E21" s="31">
        <f>IF(E$25=1,0,'[1]100m-d'!D21)</f>
        <v>113.61</v>
      </c>
      <c r="F21" s="32">
        <f>IF(F$25=1,0,'[1]100m-d'!C21)</f>
        <v>14</v>
      </c>
      <c r="G21" s="33"/>
      <c r="H21" s="32"/>
      <c r="I21" s="33">
        <f>IF($I$25=1,0,[1]štafetaD!G19)</f>
        <v>0</v>
      </c>
      <c r="J21" s="32">
        <f>IF($I$25=1,0,[1]štafetaD!B19)</f>
        <v>0</v>
      </c>
      <c r="K21" s="33">
        <f>IF($K$25=1,0,[1]útok!L23)</f>
        <v>0</v>
      </c>
      <c r="L21" s="32">
        <f>IF($L$25=1,0,[1]útok!A23)</f>
        <v>0</v>
      </c>
      <c r="M21" s="34">
        <f>F21+H21+J21+L21</f>
        <v>14</v>
      </c>
      <c r="O21" s="21">
        <f t="shared" si="0"/>
        <v>14</v>
      </c>
    </row>
    <row r="22" spans="1:15" x14ac:dyDescent="0.2">
      <c r="A22" s="29">
        <f>RANK(O22,$O$8:$O$24,1)</f>
        <v>15</v>
      </c>
      <c r="B22" s="23">
        <v>9</v>
      </c>
      <c r="C22" s="23" t="s">
        <v>44</v>
      </c>
      <c r="D22" s="30" t="s">
        <v>45</v>
      </c>
      <c r="E22" s="31">
        <f>IF(E$25=1,0,'[1]100m-d'!D14)</f>
        <v>114.02000000000001</v>
      </c>
      <c r="F22" s="32">
        <f>IF(F$25=1,0,'[1]100m-d'!C14)</f>
        <v>15</v>
      </c>
      <c r="G22" s="33"/>
      <c r="H22" s="32"/>
      <c r="I22" s="33">
        <f>IF($I$25=1,0,[1]štafetaD!G12)</f>
        <v>0</v>
      </c>
      <c r="J22" s="32">
        <f>IF($I$25=1,0,[1]štafetaD!B12)</f>
        <v>0</v>
      </c>
      <c r="K22" s="33">
        <f>IF($K$25=1,0,[1]útok!L16)</f>
        <v>0</v>
      </c>
      <c r="L22" s="32">
        <f>IF($L$25=1,0,[1]útok!A16)</f>
        <v>0</v>
      </c>
      <c r="M22" s="34">
        <f>F22+H22+J22+L22</f>
        <v>15</v>
      </c>
      <c r="O22" s="21">
        <f t="shared" si="0"/>
        <v>15</v>
      </c>
    </row>
    <row r="23" spans="1:15" x14ac:dyDescent="0.2">
      <c r="A23" s="29">
        <f>RANK(O23,$O$8:$O$24,1)</f>
        <v>16</v>
      </c>
      <c r="B23" s="23">
        <v>13</v>
      </c>
      <c r="C23" s="23" t="s">
        <v>46</v>
      </c>
      <c r="D23" s="30" t="s">
        <v>47</v>
      </c>
      <c r="E23" s="31">
        <f>IF(E$25=1,0,'[1]100m-d'!D18)</f>
        <v>115.41</v>
      </c>
      <c r="F23" s="32">
        <f>IF(F$25=1,0,'[1]100m-d'!C18)</f>
        <v>16</v>
      </c>
      <c r="G23" s="33"/>
      <c r="H23" s="32"/>
      <c r="I23" s="33">
        <f>IF($I$25=1,0,[1]štafetaD!G16)</f>
        <v>0</v>
      </c>
      <c r="J23" s="32">
        <f>IF($I$25=1,0,[1]štafetaD!B16)</f>
        <v>0</v>
      </c>
      <c r="K23" s="33">
        <f>IF($K$25=1,0,[1]útok!L20)</f>
        <v>0</v>
      </c>
      <c r="L23" s="32">
        <f>IF($L$25=1,0,[1]útok!A20)</f>
        <v>0</v>
      </c>
      <c r="M23" s="34">
        <f>F23+H23+J23+L23</f>
        <v>16</v>
      </c>
      <c r="O23" s="21">
        <f t="shared" si="0"/>
        <v>16</v>
      </c>
    </row>
    <row r="24" spans="1:15" ht="13.5" thickBot="1" x14ac:dyDescent="0.25">
      <c r="A24" s="35">
        <f>RANK(O24,$O$8:$O$24,1)</f>
        <v>17</v>
      </c>
      <c r="B24" s="36">
        <v>15</v>
      </c>
      <c r="C24" s="37" t="s">
        <v>48</v>
      </c>
      <c r="D24" s="38" t="s">
        <v>49</v>
      </c>
      <c r="E24" s="39">
        <f>IF(E$25=1,0,'[1]100m-d'!D20)</f>
        <v>116.86</v>
      </c>
      <c r="F24" s="40">
        <f>IF(F$25=1,0,'[1]100m-d'!C20)</f>
        <v>17</v>
      </c>
      <c r="G24" s="41"/>
      <c r="H24" s="40"/>
      <c r="I24" s="41">
        <f>IF($I$25=1,0,[1]štafetaD!G18)</f>
        <v>0</v>
      </c>
      <c r="J24" s="40">
        <f>IF($I$25=1,0,[1]štafetaD!B18)</f>
        <v>0</v>
      </c>
      <c r="K24" s="41">
        <f>IF($K$25=1,0,[1]útok!L22)</f>
        <v>0</v>
      </c>
      <c r="L24" s="40">
        <f>IF($L$25=1,0,[1]útok!A22)</f>
        <v>0</v>
      </c>
      <c r="M24" s="42">
        <f>F24+H24+J24+L24</f>
        <v>17</v>
      </c>
      <c r="O24" s="21">
        <f t="shared" si="0"/>
        <v>17</v>
      </c>
    </row>
    <row r="25" spans="1:15" x14ac:dyDescent="0.2">
      <c r="E25" s="43"/>
      <c r="F25" s="43"/>
      <c r="G25" s="43"/>
      <c r="H25" s="43"/>
      <c r="I25" s="43">
        <v>1</v>
      </c>
      <c r="J25" s="43">
        <v>1</v>
      </c>
      <c r="K25" s="43">
        <v>1</v>
      </c>
      <c r="L25" s="43">
        <v>1</v>
      </c>
    </row>
  </sheetData>
  <conditionalFormatting sqref="E8:L25">
    <cfRule type="cellIs" dxfId="0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celkem s 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Čech</dc:creator>
  <cp:lastModifiedBy>Jiří Čech</cp:lastModifiedBy>
  <dcterms:created xsi:type="dcterms:W3CDTF">2013-08-24T08:50:01Z</dcterms:created>
  <dcterms:modified xsi:type="dcterms:W3CDTF">2013-08-24T08:50:17Z</dcterms:modified>
</cp:coreProperties>
</file>